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7920" tabRatio="738" activeTab="1"/>
  </bookViews>
  <sheets>
    <sheet name="на 100 га" sheetId="1" r:id="rId1"/>
    <sheet name="мясо" sheetId="2" r:id="rId2"/>
    <sheet name="молоко" sheetId="3" r:id="rId3"/>
    <sheet name="крс" sheetId="4" r:id="rId4"/>
    <sheet name="корма" sheetId="5" r:id="rId5"/>
    <sheet name="птицы" sheetId="6" r:id="rId6"/>
    <sheet name="яйца" sheetId="7" r:id="rId7"/>
    <sheet name="ср.сут." sheetId="8" r:id="rId8"/>
    <sheet name="телята" sheetId="9" r:id="rId9"/>
    <sheet name="случка" sheetId="10" r:id="rId10"/>
    <sheet name="дополнение" sheetId="11" r:id="rId11"/>
    <sheet name="поросята" sheetId="12" r:id="rId12"/>
    <sheet name="купля" sheetId="13" r:id="rId13"/>
    <sheet name="Показатели птицевод" sheetId="14" r:id="rId14"/>
  </sheets>
  <definedNames>
    <definedName name="_xlnm.Print_Area" localSheetId="3">'крс'!$A$1:$N$36</definedName>
    <definedName name="_xlnm.Print_Area" localSheetId="12">'купля'!$A$1:$U$33</definedName>
    <definedName name="_xlnm.Print_Area" localSheetId="2">'молоко'!$A$1:$O$31</definedName>
    <definedName name="_xlnm.Print_Area" localSheetId="1">'мясо'!$A$1:$W$42</definedName>
    <definedName name="_xlnm.Print_Area" localSheetId="0">'на 100 га'!$A$1:$I$34</definedName>
    <definedName name="_xlnm.Print_Area" localSheetId="13">'Показатели птицевод'!$A$1:$R$15</definedName>
    <definedName name="_xlnm.Print_Area" localSheetId="11">'поросята'!$A$1:$M$36</definedName>
    <definedName name="_xlnm.Print_Area" localSheetId="9">'случка'!$A$1:$N$30</definedName>
    <definedName name="_xlnm.Print_Area" localSheetId="7">'ср.сут.'!$A$1:$AC$41</definedName>
    <definedName name="_xlnm.Print_Area" localSheetId="8">'телята'!$A$1:$N$33</definedName>
    <definedName name="_xlnm.Print_Area" localSheetId="6">'яйца'!$A$1:$K$32</definedName>
  </definedNames>
  <calcPr fullCalcOnLoad="1"/>
</workbook>
</file>

<file path=xl/sharedStrings.xml><?xml version="1.0" encoding="utf-8"?>
<sst xmlns="http://schemas.openxmlformats.org/spreadsheetml/2006/main" count="706" uniqueCount="191">
  <si>
    <t xml:space="preserve">   </t>
  </si>
  <si>
    <t>мясо, ц</t>
  </si>
  <si>
    <t>молоко, ц</t>
  </si>
  <si>
    <t>в % к</t>
  </si>
  <si>
    <t>2007 г.</t>
  </si>
  <si>
    <t>2008 г.</t>
  </si>
  <si>
    <t>Производство мяса-всего, тонн</t>
  </si>
  <si>
    <t>в т.ч.мясо КРС</t>
  </si>
  <si>
    <t>мясо свиней</t>
  </si>
  <si>
    <t>мясо птицы</t>
  </si>
  <si>
    <t>прочие</t>
  </si>
  <si>
    <t>(+),(-) к</t>
  </si>
  <si>
    <t xml:space="preserve"> Производство молока, тонн</t>
  </si>
  <si>
    <t>Средний надой на 1 корову, кг</t>
  </si>
  <si>
    <t>всего, тонн</t>
  </si>
  <si>
    <t>крупный рогатый скот, голов</t>
  </si>
  <si>
    <t>в т.ч. коров, голов</t>
  </si>
  <si>
    <t>свиней, голов</t>
  </si>
  <si>
    <t xml:space="preserve"> + - </t>
  </si>
  <si>
    <t xml:space="preserve">в % к </t>
  </si>
  <si>
    <t>Численность свиноматок,гол</t>
  </si>
  <si>
    <t>птицы, тыс.голов</t>
  </si>
  <si>
    <t>овец, голов</t>
  </si>
  <si>
    <t>лошадей, голов</t>
  </si>
  <si>
    <t>кроликов, голов</t>
  </si>
  <si>
    <t>основных</t>
  </si>
  <si>
    <t>разовых</t>
  </si>
  <si>
    <t xml:space="preserve"> Среднесуточный прирост, грам.</t>
  </si>
  <si>
    <t xml:space="preserve">  Пало и погибло, гол.</t>
  </si>
  <si>
    <t>крс</t>
  </si>
  <si>
    <t>свиней</t>
  </si>
  <si>
    <t>(+, -)</t>
  </si>
  <si>
    <t>Производство яиц, тыс.шт.</t>
  </si>
  <si>
    <t>Яйценоскость кур-несушек, штук</t>
  </si>
  <si>
    <t xml:space="preserve"> куплено у населения, голов</t>
  </si>
  <si>
    <t xml:space="preserve"> продано населению, гол.</t>
  </si>
  <si>
    <t xml:space="preserve"> крс</t>
  </si>
  <si>
    <t>%</t>
  </si>
  <si>
    <t>№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</si>
  <si>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</si>
  <si>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</si>
  <si>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</si>
  <si>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</si>
  <si>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(+), (-)</t>
  </si>
  <si>
    <t xml:space="preserve">   получено телят, гол.</t>
  </si>
  <si>
    <t xml:space="preserve"> в т.ч. от коров</t>
  </si>
  <si>
    <t>получено поросят , гол.</t>
  </si>
  <si>
    <t>в т.ч. от</t>
  </si>
  <si>
    <t>получ. поросят на 100 осн. св/маток</t>
  </si>
  <si>
    <t xml:space="preserve">    Опоросилось св/маток </t>
  </si>
  <si>
    <t>Получ.поросят на 1 опорос</t>
  </si>
  <si>
    <t>основн.</t>
  </si>
  <si>
    <t>с/маток</t>
  </si>
  <si>
    <t>всего</t>
  </si>
  <si>
    <t>в т.ч.осн.</t>
  </si>
  <si>
    <t>основ.</t>
  </si>
  <si>
    <t>пров.</t>
  </si>
  <si>
    <t xml:space="preserve">                  </t>
  </si>
  <si>
    <t xml:space="preserve">растел нетелей на 100 коров </t>
  </si>
  <si>
    <t xml:space="preserve">(+), (-) </t>
  </si>
  <si>
    <t>Валовый прирост, ц</t>
  </si>
  <si>
    <t>Кормодни, дни</t>
  </si>
  <si>
    <t xml:space="preserve">получено телят на 100 коров </t>
  </si>
  <si>
    <t>2009 г.</t>
  </si>
  <si>
    <t>2009 г. (+),(-) к 2008 г.</t>
  </si>
  <si>
    <t xml:space="preserve">Наличие кормов. ц. к.ед. </t>
  </si>
  <si>
    <t xml:space="preserve">в том числе концентрированных </t>
  </si>
  <si>
    <t xml:space="preserve">из них покупные </t>
  </si>
  <si>
    <t>Поголовье, усл. гол.</t>
  </si>
  <si>
    <t xml:space="preserve">№ </t>
  </si>
  <si>
    <t xml:space="preserve">Куплено молока у населения - </t>
  </si>
  <si>
    <t xml:space="preserve">Среднегодовое </t>
  </si>
  <si>
    <t>поголовье коров, гол.</t>
  </si>
  <si>
    <t>Наименование с/х производителей</t>
  </si>
  <si>
    <t>СХПК к-з им. Ленина</t>
  </si>
  <si>
    <t>СХПК "Искра"</t>
  </si>
  <si>
    <t>СХПК "Туруновский"</t>
  </si>
  <si>
    <t>СХПК им. Кадыкова</t>
  </si>
  <si>
    <t>СХК"Атлашевский"</t>
  </si>
  <si>
    <t>ОАО "Чурачикское"</t>
  </si>
  <si>
    <t>ГУП "Дружба"</t>
  </si>
  <si>
    <t>ОАО"Гвардеец"</t>
  </si>
  <si>
    <t>ЗАО "Прогресс"</t>
  </si>
  <si>
    <t>ООО "АСК"Саяны"</t>
  </si>
  <si>
    <t>ОАО "Чувашский бойлер"</t>
  </si>
  <si>
    <t>ООО"Смак Акро"</t>
  </si>
  <si>
    <t>УОХ "Приволжское"</t>
  </si>
  <si>
    <t xml:space="preserve">ЗАО"АФ" Ольдеевская" </t>
  </si>
  <si>
    <t>ООО"ТП"Сувар -2"</t>
  </si>
  <si>
    <t>Всего по району</t>
  </si>
  <si>
    <t>СХПК к-з им. Куйбышева</t>
  </si>
  <si>
    <t>администрации Чебоксарского района                                                В.Н. Мустаев</t>
  </si>
  <si>
    <t>Среднегодовое поголовье коров, гол.</t>
  </si>
  <si>
    <t>Среднегодовое поголовье</t>
  </si>
  <si>
    <t>Продано поросят населению,</t>
  </si>
  <si>
    <t>Продано птицы населению,</t>
  </si>
  <si>
    <t>Районы</t>
  </si>
  <si>
    <t>кур-несушек, тыс. гол.</t>
  </si>
  <si>
    <t xml:space="preserve">гол. </t>
  </si>
  <si>
    <t>гол.</t>
  </si>
  <si>
    <t>администрации Чебоксарского района                                                                                                                         В.Н. Мустаев</t>
  </si>
  <si>
    <t>администрации Чебоксарского района                                                    В.Н. Мустаев</t>
  </si>
  <si>
    <t>администрации Чебоксарского района                                                                                                              В.Н. Мустаев</t>
  </si>
  <si>
    <t>ООО "АФ "Надежда"</t>
  </si>
  <si>
    <t>7/</t>
  </si>
  <si>
    <t>проверка</t>
  </si>
  <si>
    <t>К-з им. Свердлова</t>
  </si>
  <si>
    <t>ООО "АФ" "Надежда"</t>
  </si>
  <si>
    <t>ООО "АФ"Надежда"</t>
  </si>
  <si>
    <t>ООО"АФ"Надежда"</t>
  </si>
  <si>
    <t>СХПК "Слава"</t>
  </si>
  <si>
    <t>ООО АФ"Букет Чувашии"</t>
  </si>
  <si>
    <t>ИП Малова</t>
  </si>
  <si>
    <t>ООО "АФ "Букет Чувашии"</t>
  </si>
  <si>
    <t>ИП Малова А. Н.</t>
  </si>
  <si>
    <t xml:space="preserve">СХПК " Слава" </t>
  </si>
  <si>
    <t>2010 г.</t>
  </si>
  <si>
    <t>Производство яиц, тыс шт.</t>
  </si>
  <si>
    <t>из них куриных</t>
  </si>
  <si>
    <t>Яйценоскость кур-несушек, шт.</t>
  </si>
  <si>
    <t>Производство мяса, тонн</t>
  </si>
  <si>
    <t>Численность птицы, тыс.гол.</t>
  </si>
  <si>
    <t>Наименование организации</t>
  </si>
  <si>
    <t>ОАО "Чувашский бройлер"</t>
  </si>
  <si>
    <t>Итого</t>
  </si>
  <si>
    <t>+</t>
  </si>
  <si>
    <t>2011 г.</t>
  </si>
  <si>
    <t>2011г.</t>
  </si>
  <si>
    <t>Итого по КФХ:</t>
  </si>
  <si>
    <t>Всего:</t>
  </si>
  <si>
    <t>Всего по сельх. предприятия:</t>
  </si>
  <si>
    <t>Всего по сх предприятиям:</t>
  </si>
  <si>
    <t>Всего по КФХ:</t>
  </si>
  <si>
    <t>Всего по сельскох. предприятиям :</t>
  </si>
  <si>
    <t>Студгородок</t>
  </si>
  <si>
    <t>КФХ Чернуха Д,С,</t>
  </si>
  <si>
    <t>ООО "Як мал"</t>
  </si>
  <si>
    <t>КФХ Новинка"</t>
  </si>
  <si>
    <t>Первый зам.главы - начальник отдела сельского хозяйства</t>
  </si>
  <si>
    <t xml:space="preserve"> Первый зам.главы - начальник отдела сельского хозяйства</t>
  </si>
  <si>
    <t>КФХ Чернуха С.Д.</t>
  </si>
  <si>
    <t>ОАО "АФ "Средняя Волга"</t>
  </si>
  <si>
    <t>ОАО "АФ"Средняя Волга"</t>
  </si>
  <si>
    <t>ОАО"АФ"Средняя Волга"</t>
  </si>
  <si>
    <t>ОАО"АФ "Средняя Волга"</t>
  </si>
  <si>
    <t>ОАО "АФ" Средняя Волга"</t>
  </si>
  <si>
    <t>ООО "АРТИКОМ"</t>
  </si>
  <si>
    <t>ООО "Порецкое Агро"</t>
  </si>
  <si>
    <t>ОАО" Атлашевская птицефабрика"</t>
  </si>
  <si>
    <t>ООО"Агрофирма "ЮРМА"</t>
  </si>
  <si>
    <t>ООО "Агрохолдинг "ЮРМА"</t>
  </si>
  <si>
    <t>ООО"Агрохолдинг "ЮРМА"</t>
  </si>
  <si>
    <t>ООО"Агрохолдинг"ЮРМА"</t>
  </si>
  <si>
    <t>ООО "АФ"Атлашевская"</t>
  </si>
  <si>
    <t>ООО "АФ "Атлашевская"</t>
  </si>
  <si>
    <t>ООО "Чебоксарский бройлер"</t>
  </si>
  <si>
    <t>ООО"АФ"Атлашевская"</t>
  </si>
  <si>
    <t>2012 г.</t>
  </si>
  <si>
    <t>2012г.</t>
  </si>
  <si>
    <t xml:space="preserve"> 2011г.</t>
  </si>
  <si>
    <t>2012г. в % к 2011 г.</t>
  </si>
  <si>
    <t>2012 г. + - к 2011 г.</t>
  </si>
  <si>
    <t>20112г.</t>
  </si>
  <si>
    <t>20112.</t>
  </si>
  <si>
    <t>2012 г. (+),(-) к 2011 г.</t>
  </si>
  <si>
    <t>2012г .</t>
  </si>
  <si>
    <t>2012 г. (+),(-) к 2011г.</t>
  </si>
  <si>
    <t xml:space="preserve">2012 г. </t>
  </si>
  <si>
    <t>2012.</t>
  </si>
  <si>
    <t xml:space="preserve"> Атлашевская птицефабрика</t>
  </si>
  <si>
    <t>Атлашевская птицефабрика</t>
  </si>
  <si>
    <t>Атлашевская п/ф</t>
  </si>
  <si>
    <t xml:space="preserve">Атлашевская птицефабрика </t>
  </si>
  <si>
    <t xml:space="preserve"> Атлашевская ПФ</t>
  </si>
  <si>
    <t>ООО"Смак Агро"</t>
  </si>
  <si>
    <t xml:space="preserve">Производство животноводческой продукци на 100 га сельскохозяйственных угодий на 1.06.2012 года </t>
  </si>
  <si>
    <t>Показатели по производству мяса на 01.06.2012 год.</t>
  </si>
  <si>
    <t>Показатели по производству молока и продуктивности коров на 01.06.2012 года.</t>
  </si>
  <si>
    <t>Численность крупного рогатого скота и свиней на 01.06.2012 г.</t>
  </si>
  <si>
    <t>Наличие кормов на   01.06.2012 г.</t>
  </si>
  <si>
    <t>Численность свиноматок, птицы, овец, лошадей и кроликов на 01.06.2012 г.</t>
  </si>
  <si>
    <t>Производство яиц и продуктивность кур-несушек на  01.06.2012 год .</t>
  </si>
  <si>
    <t>Среднесуточный прирост крупного рогатого скота и свиней на 01.06.2012 г.</t>
  </si>
  <si>
    <t>Поступление приплода (телят) на 01.06.2012г.</t>
  </si>
  <si>
    <t>СЛУЧЕНО И ОСЕМЕНЕНО на 01.06.2012 г.</t>
  </si>
  <si>
    <t>Среднегодовое поголовье коров и кур-несушек, продано поросят и птицы населению в с/х организациях на 01.06.2012 года</t>
  </si>
  <si>
    <t>Поступление приплода (поросят) на 01.06.2012 г.</t>
  </si>
  <si>
    <t>Куплено и продано скота на 01.06.2012г.</t>
  </si>
  <si>
    <t xml:space="preserve">Производственные показатели птицеводческих организаций Чебоксарского района  на 1 июня  2012 года </t>
  </si>
  <si>
    <t>ООО "Туруновский бройлер"</t>
  </si>
  <si>
    <t>ООО "Туруновский б-р"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</si>
</sst>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</numFmts>
  <fonts count="1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22"/>
      <name val="Arial Cyr"/>
      <family val="0"/>
    </font>
    <font>
      <sz val="10"/>
      <color indexed="17"/>
      <name val="Arial Cyr"/>
      <family val="0"/>
    </font>
    <font>
      <sz val="10"/>
      <color indexed="48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63"/>
      <name val="Arial Cyr"/>
      <family val="0"/>
    </font>
    <font>
      <b/>
      <sz val="10"/>
      <color indexed="63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164" fontId="2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9" fillId="0" borderId="7" xfId="0" applyFont="1" applyBorder="1" applyAlignment="1">
      <alignment horizontal="right" wrapText="1"/>
    </xf>
    <xf numFmtId="0" fontId="0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1" fontId="12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164" fontId="9" fillId="0" borderId="0" xfId="0" applyNumberFormat="1" applyFont="1" applyBorder="1" applyAlignment="1">
      <alignment horizontal="right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5" borderId="1" xfId="0" applyFont="1" applyFill="1" applyBorder="1" applyAlignment="1">
      <alignment/>
    </xf>
    <xf numFmtId="164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1" fontId="13" fillId="5" borderId="1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164" fontId="8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5" fillId="0" borderId="4" xfId="0" applyFont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2" borderId="1" xfId="0" applyFont="1" applyFill="1" applyBorder="1" applyAlignment="1">
      <alignment/>
    </xf>
    <xf numFmtId="0" fontId="15" fillId="0" borderId="5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/>
    </xf>
    <xf numFmtId="164" fontId="16" fillId="5" borderId="1" xfId="0" applyNumberFormat="1" applyFont="1" applyFill="1" applyBorder="1" applyAlignment="1">
      <alignment horizontal="center"/>
    </xf>
    <xf numFmtId="1" fontId="16" fillId="5" borderId="1" xfId="0" applyNumberFormat="1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/>
    </xf>
    <xf numFmtId="164" fontId="16" fillId="0" borderId="1" xfId="0" applyNumberFormat="1" applyFont="1" applyBorder="1" applyAlignment="1">
      <alignment horizontal="center"/>
    </xf>
    <xf numFmtId="0" fontId="15" fillId="5" borderId="1" xfId="0" applyFont="1" applyFill="1" applyBorder="1" applyAlignment="1">
      <alignment/>
    </xf>
    <xf numFmtId="0" fontId="16" fillId="5" borderId="1" xfId="0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164" fontId="15" fillId="5" borderId="1" xfId="0" applyNumberFormat="1" applyFont="1" applyFill="1" applyBorder="1" applyAlignment="1">
      <alignment horizontal="left"/>
    </xf>
    <xf numFmtId="164" fontId="15" fillId="2" borderId="4" xfId="0" applyNumberFormat="1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left"/>
    </xf>
    <xf numFmtId="164" fontId="15" fillId="0" borderId="4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2" fontId="16" fillId="2" borderId="1" xfId="0" applyNumberFormat="1" applyFont="1" applyFill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1" fontId="15" fillId="2" borderId="1" xfId="0" applyNumberFormat="1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" fontId="2" fillId="5" borderId="1" xfId="0" applyNumberFormat="1" applyFont="1" applyFill="1" applyBorder="1" applyAlignment="1">
      <alignment/>
    </xf>
    <xf numFmtId="164" fontId="15" fillId="5" borderId="1" xfId="0" applyNumberFormat="1" applyFont="1" applyFill="1" applyBorder="1" applyAlignment="1">
      <alignment/>
    </xf>
    <xf numFmtId="2" fontId="15" fillId="5" borderId="1" xfId="0" applyNumberFormat="1" applyFont="1" applyFill="1" applyBorder="1" applyAlignment="1">
      <alignment/>
    </xf>
    <xf numFmtId="1" fontId="15" fillId="5" borderId="1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15" fillId="5" borderId="1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6" borderId="1" xfId="0" applyFont="1" applyFill="1" applyBorder="1" applyAlignment="1">
      <alignment/>
    </xf>
    <xf numFmtId="164" fontId="1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5" borderId="1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5" borderId="13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0" sqref="B30"/>
    </sheetView>
  </sheetViews>
  <sheetFormatPr defaultColWidth="9.00390625" defaultRowHeight="12.75"/>
  <cols>
    <col min="1" max="1" width="4.00390625" style="26" customWidth="1"/>
    <col min="2" max="2" width="23.75390625" style="26" customWidth="1"/>
    <col min="3" max="3" width="17.75390625" style="26" customWidth="1"/>
    <col min="4" max="4" width="9.125" style="26" customWidth="1"/>
    <col min="5" max="5" width="11.625" style="26" bestFit="1" customWidth="1"/>
    <col min="6" max="7" width="9.125" style="26" customWidth="1"/>
    <col min="8" max="8" width="9.375" style="26" customWidth="1"/>
    <col min="9" max="9" width="11.375" style="26" customWidth="1"/>
    <col min="10" max="16384" width="9.125" style="26" customWidth="1"/>
  </cols>
  <sheetData>
    <row r="1" spans="1:9" ht="33.75" customHeight="1">
      <c r="A1" s="24"/>
      <c r="B1" s="230" t="s">
        <v>175</v>
      </c>
      <c r="C1" s="230"/>
      <c r="D1" s="230"/>
      <c r="E1" s="230"/>
      <c r="F1" s="230"/>
      <c r="G1" s="230"/>
      <c r="H1" s="230"/>
      <c r="I1" s="230"/>
    </row>
    <row r="2" spans="2:9" ht="15.75">
      <c r="B2" s="231"/>
      <c r="C2" s="231"/>
      <c r="D2" s="231"/>
      <c r="E2" s="231"/>
      <c r="F2" s="231"/>
      <c r="G2" s="231"/>
      <c r="H2" s="231"/>
      <c r="I2" s="231"/>
    </row>
    <row r="4" spans="6:9" ht="12.75">
      <c r="F4" s="26" t="s">
        <v>0</v>
      </c>
      <c r="G4" s="229"/>
      <c r="H4" s="229"/>
      <c r="I4" s="229"/>
    </row>
    <row r="5" spans="1:9" ht="12.75">
      <c r="A5" s="222" t="s">
        <v>38</v>
      </c>
      <c r="B5" s="223"/>
      <c r="C5" s="223"/>
      <c r="D5" s="226" t="s">
        <v>1</v>
      </c>
      <c r="E5" s="227"/>
      <c r="F5" s="228"/>
      <c r="G5" s="226" t="s">
        <v>2</v>
      </c>
      <c r="H5" s="227"/>
      <c r="I5" s="228"/>
    </row>
    <row r="6" spans="1:9" ht="12.75">
      <c r="A6" s="222"/>
      <c r="B6" s="224"/>
      <c r="C6" s="224"/>
      <c r="D6" s="222" t="s">
        <v>127</v>
      </c>
      <c r="E6" s="222" t="s">
        <v>157</v>
      </c>
      <c r="F6" s="29" t="s">
        <v>3</v>
      </c>
      <c r="G6" s="222" t="s">
        <v>127</v>
      </c>
      <c r="H6" s="222" t="s">
        <v>158</v>
      </c>
      <c r="I6" s="29" t="s">
        <v>3</v>
      </c>
    </row>
    <row r="7" spans="1:9" ht="12.75">
      <c r="A7" s="222"/>
      <c r="B7" s="225"/>
      <c r="C7" s="225"/>
      <c r="D7" s="222"/>
      <c r="E7" s="222"/>
      <c r="F7" s="30" t="s">
        <v>126</v>
      </c>
      <c r="G7" s="222"/>
      <c r="H7" s="222"/>
      <c r="I7" s="30" t="s">
        <v>116</v>
      </c>
    </row>
    <row r="8" spans="1:9" ht="15" customHeight="1">
      <c r="A8" s="28">
        <v>1</v>
      </c>
      <c r="B8" s="34" t="s">
        <v>74</v>
      </c>
      <c r="C8" s="34">
        <v>1934</v>
      </c>
      <c r="D8" s="85">
        <v>64</v>
      </c>
      <c r="E8" s="32">
        <v>58.6</v>
      </c>
      <c r="F8" s="31">
        <f>E8/D8*100</f>
        <v>91.5625</v>
      </c>
      <c r="G8" s="28">
        <v>434</v>
      </c>
      <c r="H8" s="28">
        <v>484.8</v>
      </c>
      <c r="I8" s="31" t="e">
        <f>G8/#REF!*100</f>
        <v>#REF!</v>
      </c>
    </row>
    <row r="9" spans="1:9" ht="15" customHeight="1">
      <c r="A9" s="28">
        <v>2</v>
      </c>
      <c r="B9" s="34" t="s">
        <v>106</v>
      </c>
      <c r="C9" s="88">
        <v>1379</v>
      </c>
      <c r="D9" s="86">
        <v>64.5</v>
      </c>
      <c r="E9" s="32">
        <v>0</v>
      </c>
      <c r="F9" s="32">
        <f aca="true" t="shared" si="0" ref="F9:F29">E9/D9*100</f>
        <v>0</v>
      </c>
      <c r="G9" s="28">
        <v>51.5</v>
      </c>
      <c r="H9" s="25">
        <v>0</v>
      </c>
      <c r="I9" s="32" t="e">
        <f>G9/#REF!*100</f>
        <v>#REF!</v>
      </c>
    </row>
    <row r="10" spans="1:9" ht="15" customHeight="1">
      <c r="A10" s="28">
        <v>3</v>
      </c>
      <c r="B10" s="34" t="s">
        <v>90</v>
      </c>
      <c r="C10" s="88">
        <v>689</v>
      </c>
      <c r="D10" s="86">
        <v>32.4</v>
      </c>
      <c r="E10" s="32">
        <v>34.4</v>
      </c>
      <c r="F10" s="32">
        <f t="shared" si="0"/>
        <v>106.17283950617285</v>
      </c>
      <c r="G10" s="28">
        <v>353.5</v>
      </c>
      <c r="H10" s="28">
        <v>371.1</v>
      </c>
      <c r="I10" s="32">
        <f aca="true" t="shared" si="1" ref="I10:I28">H10/G10*100</f>
        <v>104.97878359264499</v>
      </c>
    </row>
    <row r="11" spans="1:9" ht="15" customHeight="1">
      <c r="A11" s="28">
        <v>4</v>
      </c>
      <c r="B11" s="34" t="s">
        <v>75</v>
      </c>
      <c r="C11" s="88">
        <v>1149</v>
      </c>
      <c r="D11" s="86">
        <v>6.5</v>
      </c>
      <c r="E11" s="32">
        <v>5.4</v>
      </c>
      <c r="F11" s="32">
        <f>E11/D11*100</f>
        <v>83.07692307692308</v>
      </c>
      <c r="G11" s="28">
        <v>19.3</v>
      </c>
      <c r="H11" s="28">
        <v>7.2</v>
      </c>
      <c r="I11" s="32">
        <f t="shared" si="1"/>
        <v>37.30569948186528</v>
      </c>
    </row>
    <row r="12" spans="1:9" ht="15" customHeight="1">
      <c r="A12" s="28">
        <v>5</v>
      </c>
      <c r="B12" s="34" t="s">
        <v>76</v>
      </c>
      <c r="C12" s="88">
        <v>2083</v>
      </c>
      <c r="D12" s="86">
        <v>1</v>
      </c>
      <c r="E12" s="32"/>
      <c r="F12" s="32">
        <f t="shared" si="0"/>
        <v>0</v>
      </c>
      <c r="G12" s="32">
        <v>0</v>
      </c>
      <c r="H12" s="28">
        <v>0</v>
      </c>
      <c r="I12" s="32">
        <v>0</v>
      </c>
    </row>
    <row r="13" spans="1:9" ht="15" customHeight="1">
      <c r="A13" s="28">
        <v>6</v>
      </c>
      <c r="B13" s="34" t="s">
        <v>141</v>
      </c>
      <c r="C13" s="88">
        <v>969</v>
      </c>
      <c r="D13" s="86">
        <v>21.8</v>
      </c>
      <c r="E13" s="32">
        <v>13.9</v>
      </c>
      <c r="F13" s="32">
        <f t="shared" si="0"/>
        <v>63.76146788990825</v>
      </c>
      <c r="G13" s="28">
        <v>178.3</v>
      </c>
      <c r="H13" s="28">
        <v>178.3</v>
      </c>
      <c r="I13" s="32">
        <f t="shared" si="1"/>
        <v>100</v>
      </c>
    </row>
    <row r="14" spans="1:9" s="36" customFormat="1" ht="15" customHeight="1">
      <c r="A14" s="33">
        <v>7</v>
      </c>
      <c r="B14" s="34" t="s">
        <v>77</v>
      </c>
      <c r="C14" s="88">
        <v>952</v>
      </c>
      <c r="D14" s="86">
        <v>2.5</v>
      </c>
      <c r="E14" s="32">
        <v>0</v>
      </c>
      <c r="F14" s="35">
        <f t="shared" si="0"/>
        <v>0</v>
      </c>
      <c r="G14" s="35">
        <v>0</v>
      </c>
      <c r="H14" s="33">
        <v>0</v>
      </c>
      <c r="I14" s="35" t="e">
        <f t="shared" si="1"/>
        <v>#DIV/0!</v>
      </c>
    </row>
    <row r="15" spans="1:9" ht="15" customHeight="1">
      <c r="A15" s="28">
        <v>8</v>
      </c>
      <c r="B15" s="34" t="s">
        <v>78</v>
      </c>
      <c r="C15" s="88">
        <v>4188</v>
      </c>
      <c r="D15" s="86">
        <v>12.7</v>
      </c>
      <c r="E15" s="32">
        <v>6.9</v>
      </c>
      <c r="F15" s="35">
        <f t="shared" si="0"/>
        <v>54.330708661417326</v>
      </c>
      <c r="G15" s="33">
        <v>272.8</v>
      </c>
      <c r="H15" s="33">
        <v>273.1</v>
      </c>
      <c r="I15" s="35">
        <f t="shared" si="1"/>
        <v>100.10997067448682</v>
      </c>
    </row>
    <row r="16" spans="1:9" ht="15" customHeight="1">
      <c r="A16" s="28">
        <v>9</v>
      </c>
      <c r="B16" s="34" t="s">
        <v>140</v>
      </c>
      <c r="C16" s="88">
        <v>0</v>
      </c>
      <c r="D16" s="86">
        <v>80.1</v>
      </c>
      <c r="E16" s="32">
        <v>123.2</v>
      </c>
      <c r="F16" s="32">
        <f t="shared" si="0"/>
        <v>153.80774032459428</v>
      </c>
      <c r="G16" s="28">
        <v>2089.8</v>
      </c>
      <c r="H16" s="28">
        <v>2181.7</v>
      </c>
      <c r="I16" s="32">
        <f t="shared" si="1"/>
        <v>104.39755000478512</v>
      </c>
    </row>
    <row r="17" spans="1:9" ht="15" customHeight="1">
      <c r="A17" s="28">
        <v>10</v>
      </c>
      <c r="B17" s="34" t="s">
        <v>79</v>
      </c>
      <c r="C17" s="88">
        <v>538</v>
      </c>
      <c r="D17" s="86">
        <v>37.7</v>
      </c>
      <c r="E17" s="32">
        <v>25.3</v>
      </c>
      <c r="F17" s="32">
        <f>E17/D17*100</f>
        <v>67.10875331564986</v>
      </c>
      <c r="G17" s="28">
        <v>1751.7</v>
      </c>
      <c r="H17" s="28">
        <v>2101.6</v>
      </c>
      <c r="I17" s="32">
        <f t="shared" si="1"/>
        <v>119.9748815436433</v>
      </c>
    </row>
    <row r="18" spans="1:9" ht="15" customHeight="1">
      <c r="A18" s="28">
        <v>12</v>
      </c>
      <c r="B18" s="34" t="s">
        <v>81</v>
      </c>
      <c r="C18" s="88">
        <v>8</v>
      </c>
      <c r="D18" s="86">
        <v>20</v>
      </c>
      <c r="E18" s="32"/>
      <c r="F18" s="32">
        <f t="shared" si="0"/>
        <v>0</v>
      </c>
      <c r="G18" s="28">
        <v>204</v>
      </c>
      <c r="H18" s="28"/>
      <c r="I18" s="32">
        <f t="shared" si="1"/>
        <v>0</v>
      </c>
    </row>
    <row r="19" spans="1:9" ht="15" customHeight="1">
      <c r="A19" s="28">
        <v>13</v>
      </c>
      <c r="B19" s="34" t="s">
        <v>153</v>
      </c>
      <c r="C19" s="88">
        <v>0</v>
      </c>
      <c r="D19" s="86">
        <v>0</v>
      </c>
      <c r="E19" s="32">
        <v>221</v>
      </c>
      <c r="F19" s="32" t="e">
        <f t="shared" si="0"/>
        <v>#DIV/0!</v>
      </c>
      <c r="G19" s="28">
        <v>0</v>
      </c>
      <c r="H19" s="28">
        <v>0</v>
      </c>
      <c r="I19" s="32" t="e">
        <f t="shared" si="1"/>
        <v>#DIV/0!</v>
      </c>
    </row>
    <row r="20" spans="1:9" ht="15" customHeight="1">
      <c r="A20" s="28">
        <v>14</v>
      </c>
      <c r="B20" s="34" t="s">
        <v>82</v>
      </c>
      <c r="C20" s="88">
        <v>1776</v>
      </c>
      <c r="D20" s="86">
        <v>8.5</v>
      </c>
      <c r="E20" s="32">
        <v>14.2</v>
      </c>
      <c r="F20" s="32">
        <f t="shared" si="0"/>
        <v>167.05882352941174</v>
      </c>
      <c r="G20" s="28">
        <v>65.7</v>
      </c>
      <c r="H20" s="28">
        <v>123.4</v>
      </c>
      <c r="I20" s="32">
        <f t="shared" si="1"/>
        <v>187.8234398782344</v>
      </c>
    </row>
    <row r="21" spans="1:9" ht="15" customHeight="1">
      <c r="A21" s="28">
        <v>15</v>
      </c>
      <c r="B21" s="34" t="s">
        <v>146</v>
      </c>
      <c r="C21" s="88">
        <v>0</v>
      </c>
      <c r="D21" s="86">
        <v>0</v>
      </c>
      <c r="E21" s="32">
        <v>1628</v>
      </c>
      <c r="F21" s="32" t="e">
        <f t="shared" si="0"/>
        <v>#DIV/0!</v>
      </c>
      <c r="G21" s="86">
        <v>0</v>
      </c>
      <c r="H21" s="28">
        <v>0</v>
      </c>
      <c r="I21" s="32" t="e">
        <f t="shared" si="1"/>
        <v>#DIV/0!</v>
      </c>
    </row>
    <row r="22" spans="1:9" ht="15" customHeight="1">
      <c r="A22" s="28">
        <v>16</v>
      </c>
      <c r="B22" s="34" t="s">
        <v>169</v>
      </c>
      <c r="C22" s="88">
        <v>63</v>
      </c>
      <c r="D22" s="86">
        <v>0</v>
      </c>
      <c r="E22" s="32">
        <v>31514.2</v>
      </c>
      <c r="F22" s="32" t="e">
        <f t="shared" si="0"/>
        <v>#DIV/0!</v>
      </c>
      <c r="G22" s="32">
        <v>0</v>
      </c>
      <c r="H22" s="28">
        <v>0</v>
      </c>
      <c r="I22" s="32" t="e">
        <f t="shared" si="1"/>
        <v>#DIV/0!</v>
      </c>
    </row>
    <row r="23" spans="1:9" ht="15" customHeight="1">
      <c r="A23" s="28">
        <v>17</v>
      </c>
      <c r="B23" s="34" t="s">
        <v>84</v>
      </c>
      <c r="C23" s="88">
        <v>120</v>
      </c>
      <c r="D23" s="86">
        <v>33118.3</v>
      </c>
      <c r="E23" s="32"/>
      <c r="F23" s="32">
        <v>1</v>
      </c>
      <c r="G23" s="32">
        <v>0</v>
      </c>
      <c r="H23" s="28">
        <v>0</v>
      </c>
      <c r="I23" s="32" t="e">
        <f t="shared" si="1"/>
        <v>#DIV/0!</v>
      </c>
    </row>
    <row r="24" spans="1:9" ht="15" customHeight="1">
      <c r="A24" s="28">
        <v>18</v>
      </c>
      <c r="B24" s="34" t="s">
        <v>85</v>
      </c>
      <c r="C24" s="88">
        <v>0</v>
      </c>
      <c r="D24" s="86">
        <v>7787.5</v>
      </c>
      <c r="E24" s="32">
        <v>7466.72</v>
      </c>
      <c r="F24" s="32">
        <f t="shared" si="0"/>
        <v>95.88083467094704</v>
      </c>
      <c r="G24" s="32">
        <v>0</v>
      </c>
      <c r="H24" s="28">
        <v>0</v>
      </c>
      <c r="I24" s="32" t="e">
        <f t="shared" si="1"/>
        <v>#DIV/0!</v>
      </c>
    </row>
    <row r="25" spans="1:9" ht="15" customHeight="1">
      <c r="A25" s="28">
        <v>19</v>
      </c>
      <c r="B25" s="34" t="s">
        <v>149</v>
      </c>
      <c r="C25" s="88">
        <v>1164</v>
      </c>
      <c r="D25" s="86">
        <v>1100</v>
      </c>
      <c r="E25" s="32">
        <v>2539</v>
      </c>
      <c r="F25" s="32">
        <f t="shared" si="0"/>
        <v>230.8181818181818</v>
      </c>
      <c r="G25" s="32">
        <v>0</v>
      </c>
      <c r="H25" s="28">
        <v>0</v>
      </c>
      <c r="I25" s="32" t="e">
        <f t="shared" si="1"/>
        <v>#DIV/0!</v>
      </c>
    </row>
    <row r="26" spans="1:9" ht="15" customHeight="1">
      <c r="A26" s="28">
        <v>20</v>
      </c>
      <c r="B26" s="34" t="s">
        <v>86</v>
      </c>
      <c r="C26" s="88">
        <v>2260</v>
      </c>
      <c r="D26" s="86">
        <v>54.8</v>
      </c>
      <c r="E26" s="32">
        <v>60</v>
      </c>
      <c r="F26" s="32">
        <f t="shared" si="0"/>
        <v>109.48905109489051</v>
      </c>
      <c r="G26" s="28">
        <v>338.2</v>
      </c>
      <c r="H26" s="28">
        <v>340.7</v>
      </c>
      <c r="I26" s="32">
        <f>H26/G26*100</f>
        <v>100.73920756948552</v>
      </c>
    </row>
    <row r="27" spans="1:9" ht="15" customHeight="1">
      <c r="A27" s="28">
        <v>21</v>
      </c>
      <c r="B27" s="34" t="s">
        <v>87</v>
      </c>
      <c r="C27" s="88">
        <v>1577</v>
      </c>
      <c r="D27" s="86">
        <v>5.3</v>
      </c>
      <c r="E27" s="32">
        <v>9.1</v>
      </c>
      <c r="F27" s="32">
        <f t="shared" si="0"/>
        <v>171.69811320754718</v>
      </c>
      <c r="G27" s="32">
        <v>514.8</v>
      </c>
      <c r="H27" s="28">
        <v>538.7</v>
      </c>
      <c r="I27" s="32">
        <f t="shared" si="1"/>
        <v>104.64257964257966</v>
      </c>
    </row>
    <row r="28" spans="1:9" ht="15" customHeight="1">
      <c r="A28" s="28">
        <v>22</v>
      </c>
      <c r="B28" s="34" t="s">
        <v>88</v>
      </c>
      <c r="C28" s="88">
        <v>0</v>
      </c>
      <c r="D28" s="86">
        <v>0</v>
      </c>
      <c r="E28" s="32">
        <v>1200.78</v>
      </c>
      <c r="F28" s="32" t="e">
        <f t="shared" si="0"/>
        <v>#DIV/0!</v>
      </c>
      <c r="G28" s="28"/>
      <c r="H28" s="28">
        <v>0</v>
      </c>
      <c r="I28" s="32" t="e">
        <f t="shared" si="1"/>
        <v>#DIV/0!</v>
      </c>
    </row>
    <row r="29" spans="1:9" s="11" customFormat="1" ht="15" customHeight="1">
      <c r="A29" s="27">
        <v>23</v>
      </c>
      <c r="B29" s="107" t="s">
        <v>103</v>
      </c>
      <c r="C29" s="9">
        <v>557</v>
      </c>
      <c r="D29" s="9">
        <v>102</v>
      </c>
      <c r="E29" s="32">
        <v>24.9</v>
      </c>
      <c r="F29" s="9">
        <f t="shared" si="0"/>
        <v>24.41176470588235</v>
      </c>
      <c r="G29" s="9"/>
      <c r="H29" s="9">
        <v>0</v>
      </c>
      <c r="I29" s="108"/>
    </row>
    <row r="30" spans="1:9" s="11" customFormat="1" ht="15" customHeight="1">
      <c r="A30" s="56">
        <v>24</v>
      </c>
      <c r="B30" s="107" t="s">
        <v>190</v>
      </c>
      <c r="C30" s="89"/>
      <c r="D30" s="89"/>
      <c r="E30" s="31"/>
      <c r="F30" s="9"/>
      <c r="G30" s="89"/>
      <c r="H30" s="89"/>
      <c r="I30" s="108"/>
    </row>
    <row r="31" spans="2:9" ht="12.75">
      <c r="B31" s="9" t="s">
        <v>89</v>
      </c>
      <c r="C31" s="89">
        <f>SUM(C8:C29)</f>
        <v>21406</v>
      </c>
      <c r="D31" s="89">
        <v>315.1</v>
      </c>
      <c r="E31" s="89"/>
      <c r="F31" s="32">
        <f>E31/D31*100</f>
        <v>0</v>
      </c>
      <c r="G31" s="89">
        <v>255.2</v>
      </c>
      <c r="H31" s="89"/>
      <c r="I31" s="17">
        <f>H31/G31*100</f>
        <v>0</v>
      </c>
    </row>
    <row r="32" spans="2:5" ht="12.75">
      <c r="B32" s="46"/>
      <c r="C32" s="46" t="s">
        <v>138</v>
      </c>
      <c r="D32" s="90"/>
      <c r="E32" s="46"/>
    </row>
    <row r="33" ht="12.75">
      <c r="C33" s="26" t="s">
        <v>91</v>
      </c>
    </row>
  </sheetData>
  <mergeCells count="12">
    <mergeCell ref="G4:I4"/>
    <mergeCell ref="B1:I1"/>
    <mergeCell ref="B2:I2"/>
    <mergeCell ref="A5:A7"/>
    <mergeCell ref="B5:B7"/>
    <mergeCell ref="D5:F5"/>
    <mergeCell ref="G5:I5"/>
    <mergeCell ref="D6:D7"/>
    <mergeCell ref="E6:E7"/>
    <mergeCell ref="G6:G7"/>
    <mergeCell ref="C5:C7"/>
    <mergeCell ref="H6:H7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Normal="130" zoomScaleSheetLayoutView="100" workbookViewId="0" topLeftCell="A1">
      <pane xSplit="2" ySplit="5" topLeftCell="D6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M8" sqref="M8"/>
    </sheetView>
  </sheetViews>
  <sheetFormatPr defaultColWidth="9.00390625" defaultRowHeight="12.75"/>
  <cols>
    <col min="1" max="1" width="3.00390625" style="0" customWidth="1"/>
    <col min="2" max="2" width="35.25390625" style="0" customWidth="1"/>
    <col min="8" max="8" width="11.25390625" style="0" customWidth="1"/>
  </cols>
  <sheetData>
    <row r="2" spans="1:14" ht="15.75">
      <c r="A2" s="231" t="s">
        <v>184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 customHeight="1">
      <c r="A4" s="219" t="s">
        <v>38</v>
      </c>
      <c r="B4" s="223" t="s">
        <v>73</v>
      </c>
      <c r="C4" s="273" t="s">
        <v>39</v>
      </c>
      <c r="D4" s="273"/>
      <c r="E4" s="273"/>
      <c r="F4" s="273" t="s">
        <v>40</v>
      </c>
      <c r="G4" s="273"/>
      <c r="H4" s="273"/>
      <c r="I4" s="273" t="s">
        <v>41</v>
      </c>
      <c r="J4" s="273"/>
      <c r="K4" s="273"/>
      <c r="L4" s="273" t="s">
        <v>42</v>
      </c>
      <c r="M4" s="273"/>
      <c r="N4" s="273"/>
    </row>
    <row r="5" spans="1:14" ht="12.75">
      <c r="A5" s="219"/>
      <c r="B5" s="224"/>
      <c r="C5" s="1" t="s">
        <v>126</v>
      </c>
      <c r="D5" s="1" t="s">
        <v>157</v>
      </c>
      <c r="E5" s="1" t="s">
        <v>43</v>
      </c>
      <c r="F5" s="1" t="s">
        <v>126</v>
      </c>
      <c r="G5" s="1" t="s">
        <v>157</v>
      </c>
      <c r="H5" s="1" t="s">
        <v>43</v>
      </c>
      <c r="I5" s="1" t="s">
        <v>126</v>
      </c>
      <c r="J5" s="1" t="s">
        <v>157</v>
      </c>
      <c r="K5" s="1" t="s">
        <v>43</v>
      </c>
      <c r="L5" s="1" t="s">
        <v>126</v>
      </c>
      <c r="M5" s="1" t="s">
        <v>157</v>
      </c>
      <c r="N5" s="1" t="s">
        <v>43</v>
      </c>
    </row>
    <row r="6" spans="1:14" ht="12.75">
      <c r="A6" s="1">
        <v>1</v>
      </c>
      <c r="B6" s="225"/>
      <c r="C6" s="13"/>
      <c r="E6" s="13">
        <f>D28-C6</f>
        <v>0</v>
      </c>
      <c r="F6" s="13"/>
      <c r="G6" s="13"/>
      <c r="H6" s="13">
        <f>G6-F6</f>
        <v>0</v>
      </c>
      <c r="I6" s="13"/>
      <c r="J6" s="13"/>
      <c r="K6" s="13">
        <f>J6-I6</f>
        <v>0</v>
      </c>
      <c r="L6" s="13"/>
      <c r="M6" s="13"/>
      <c r="N6" s="13">
        <f>M6-L6</f>
        <v>0</v>
      </c>
    </row>
    <row r="7" spans="1:14" ht="12.75">
      <c r="A7" s="1">
        <v>2</v>
      </c>
      <c r="B7" s="34" t="s">
        <v>74</v>
      </c>
      <c r="C7" s="13">
        <v>264</v>
      </c>
      <c r="D7" s="13"/>
      <c r="E7" s="13">
        <f aca="true" t="shared" si="0" ref="E7:E27">D7-C7</f>
        <v>-264</v>
      </c>
      <c r="F7" s="13">
        <v>47</v>
      </c>
      <c r="G7" s="13"/>
      <c r="H7" s="13">
        <v>21</v>
      </c>
      <c r="I7" s="13">
        <v>98</v>
      </c>
      <c r="J7" s="13"/>
      <c r="K7" s="13">
        <f aca="true" t="shared" si="1" ref="K7:K26">J7-I7</f>
        <v>-98</v>
      </c>
      <c r="L7" s="13">
        <v>40</v>
      </c>
      <c r="M7" s="13"/>
      <c r="N7" s="13">
        <f aca="true" t="shared" si="2" ref="N7:N28">M7-L7</f>
        <v>-40</v>
      </c>
    </row>
    <row r="8" spans="1:14" ht="12.75">
      <c r="A8" s="1">
        <v>3</v>
      </c>
      <c r="B8" s="34" t="s">
        <v>106</v>
      </c>
      <c r="C8" s="13">
        <v>18</v>
      </c>
      <c r="D8" s="13"/>
      <c r="E8" s="13">
        <f t="shared" si="0"/>
        <v>-18</v>
      </c>
      <c r="F8" s="13"/>
      <c r="G8" s="13"/>
      <c r="H8" s="13"/>
      <c r="I8" s="13"/>
      <c r="J8" s="13"/>
      <c r="K8" s="13">
        <f t="shared" si="1"/>
        <v>0</v>
      </c>
      <c r="L8" s="13"/>
      <c r="M8" s="13"/>
      <c r="N8" s="13">
        <f t="shared" si="2"/>
        <v>0</v>
      </c>
    </row>
    <row r="9" spans="1:14" ht="12.75">
      <c r="A9" s="1">
        <v>4</v>
      </c>
      <c r="B9" s="34" t="s">
        <v>90</v>
      </c>
      <c r="C9" s="13">
        <v>58</v>
      </c>
      <c r="D9" s="13"/>
      <c r="E9" s="13">
        <f t="shared" si="0"/>
        <v>-58</v>
      </c>
      <c r="F9" s="13">
        <v>20</v>
      </c>
      <c r="G9" s="13"/>
      <c r="H9" s="13">
        <v>2</v>
      </c>
      <c r="I9" s="13">
        <v>18</v>
      </c>
      <c r="J9" s="13"/>
      <c r="K9" s="13">
        <f t="shared" si="1"/>
        <v>-18</v>
      </c>
      <c r="L9" s="13">
        <v>5</v>
      </c>
      <c r="M9" s="13"/>
      <c r="N9" s="13">
        <f t="shared" si="2"/>
        <v>-5</v>
      </c>
    </row>
    <row r="10" spans="1:14" ht="12.75">
      <c r="A10" s="1">
        <v>5</v>
      </c>
      <c r="B10" s="34" t="s">
        <v>75</v>
      </c>
      <c r="C10" s="13">
        <v>10</v>
      </c>
      <c r="D10" s="13"/>
      <c r="E10" s="13">
        <f t="shared" si="0"/>
        <v>-10</v>
      </c>
      <c r="F10" s="13"/>
      <c r="G10" s="13"/>
      <c r="H10" s="13"/>
      <c r="I10" s="13">
        <v>10</v>
      </c>
      <c r="J10" s="13"/>
      <c r="K10" s="13">
        <f t="shared" si="1"/>
        <v>-10</v>
      </c>
      <c r="L10" s="13"/>
      <c r="M10" s="13"/>
      <c r="N10" s="13">
        <f t="shared" si="2"/>
        <v>0</v>
      </c>
    </row>
    <row r="11" spans="1:14" ht="12.75">
      <c r="A11" s="1">
        <v>6</v>
      </c>
      <c r="B11" s="34" t="s">
        <v>76</v>
      </c>
      <c r="C11" s="13"/>
      <c r="D11" s="13"/>
      <c r="E11" s="13">
        <f t="shared" si="0"/>
        <v>0</v>
      </c>
      <c r="F11" s="13"/>
      <c r="G11" s="13"/>
      <c r="H11" s="13"/>
      <c r="I11" s="13">
        <v>4</v>
      </c>
      <c r="J11" s="13"/>
      <c r="K11" s="13">
        <f t="shared" si="1"/>
        <v>-4</v>
      </c>
      <c r="L11" s="13"/>
      <c r="M11" s="13"/>
      <c r="N11" s="13">
        <f t="shared" si="2"/>
        <v>0</v>
      </c>
    </row>
    <row r="12" spans="1:14" ht="12.75">
      <c r="A12" s="1">
        <v>7</v>
      </c>
      <c r="B12" s="34" t="s">
        <v>145</v>
      </c>
      <c r="C12" s="13">
        <v>75</v>
      </c>
      <c r="D12" s="13"/>
      <c r="E12" s="13">
        <f t="shared" si="0"/>
        <v>-75</v>
      </c>
      <c r="F12" s="13">
        <v>17</v>
      </c>
      <c r="G12" s="13"/>
      <c r="H12" s="13">
        <v>0</v>
      </c>
      <c r="I12" s="13">
        <v>15</v>
      </c>
      <c r="J12" s="13"/>
      <c r="K12" s="13">
        <f t="shared" si="1"/>
        <v>-15</v>
      </c>
      <c r="L12" s="13"/>
      <c r="M12" s="13"/>
      <c r="N12" s="13">
        <f t="shared" si="2"/>
        <v>0</v>
      </c>
    </row>
    <row r="13" spans="1:14" ht="12.75">
      <c r="A13" s="1">
        <v>8</v>
      </c>
      <c r="B13" s="34" t="s">
        <v>77</v>
      </c>
      <c r="C13" s="13"/>
      <c r="D13" s="13"/>
      <c r="E13" s="13">
        <f t="shared" si="0"/>
        <v>0</v>
      </c>
      <c r="F13" s="13"/>
      <c r="G13" s="13"/>
      <c r="H13" s="13"/>
      <c r="I13" s="13">
        <v>10</v>
      </c>
      <c r="J13" s="13"/>
      <c r="K13" s="13">
        <f t="shared" si="1"/>
        <v>-10</v>
      </c>
      <c r="L13" s="13">
        <v>4</v>
      </c>
      <c r="M13" s="13"/>
      <c r="N13" s="13">
        <f t="shared" si="2"/>
        <v>-4</v>
      </c>
    </row>
    <row r="14" spans="1:14" ht="12.75">
      <c r="A14" s="1">
        <v>9</v>
      </c>
      <c r="B14" s="34" t="s">
        <v>78</v>
      </c>
      <c r="C14" s="13">
        <v>200</v>
      </c>
      <c r="D14" s="13"/>
      <c r="E14" s="13">
        <f t="shared" si="0"/>
        <v>-200</v>
      </c>
      <c r="F14" s="13">
        <v>41</v>
      </c>
      <c r="G14" s="13"/>
      <c r="H14" s="13">
        <v>15</v>
      </c>
      <c r="I14" s="13"/>
      <c r="J14" s="13"/>
      <c r="K14" s="13">
        <f t="shared" si="1"/>
        <v>0</v>
      </c>
      <c r="L14" s="13"/>
      <c r="M14" s="13"/>
      <c r="N14" s="13">
        <f t="shared" si="2"/>
        <v>0</v>
      </c>
    </row>
    <row r="15" spans="1:14" ht="12.75">
      <c r="A15" s="1">
        <v>10</v>
      </c>
      <c r="B15" s="34" t="s">
        <v>140</v>
      </c>
      <c r="C15" s="13">
        <v>45</v>
      </c>
      <c r="D15" s="13"/>
      <c r="E15" s="13">
        <f t="shared" si="0"/>
        <v>-45</v>
      </c>
      <c r="F15" s="13">
        <v>6</v>
      </c>
      <c r="G15" s="13"/>
      <c r="H15" s="13">
        <v>0</v>
      </c>
      <c r="I15" s="13"/>
      <c r="J15" s="13"/>
      <c r="K15" s="13">
        <f t="shared" si="1"/>
        <v>0</v>
      </c>
      <c r="L15" s="13"/>
      <c r="M15" s="13"/>
      <c r="N15" s="13">
        <f t="shared" si="2"/>
        <v>0</v>
      </c>
    </row>
    <row r="16" spans="1:14" ht="12.75">
      <c r="A16" s="1">
        <v>11</v>
      </c>
      <c r="B16" s="34" t="s">
        <v>79</v>
      </c>
      <c r="C16" s="13">
        <v>236</v>
      </c>
      <c r="D16" s="13"/>
      <c r="E16" s="13">
        <f t="shared" si="0"/>
        <v>-236</v>
      </c>
      <c r="F16" s="13">
        <v>65</v>
      </c>
      <c r="G16" s="13"/>
      <c r="H16" s="13">
        <v>14</v>
      </c>
      <c r="I16" s="13"/>
      <c r="J16" s="13"/>
      <c r="K16" s="13">
        <f>J16-I16</f>
        <v>0</v>
      </c>
      <c r="L16" s="13"/>
      <c r="M16" s="13"/>
      <c r="N16" s="13">
        <f t="shared" si="2"/>
        <v>0</v>
      </c>
    </row>
    <row r="17" spans="1:14" ht="12.75">
      <c r="A17" s="1">
        <v>12</v>
      </c>
      <c r="B17" s="34" t="s">
        <v>80</v>
      </c>
      <c r="C17" s="13"/>
      <c r="D17" s="13"/>
      <c r="E17" s="13">
        <f t="shared" si="0"/>
        <v>0</v>
      </c>
      <c r="F17" s="13"/>
      <c r="G17" s="13"/>
      <c r="H17" s="13"/>
      <c r="I17" s="13"/>
      <c r="J17" s="13"/>
      <c r="K17" s="13">
        <f t="shared" si="1"/>
        <v>0</v>
      </c>
      <c r="L17" s="13"/>
      <c r="M17" s="13"/>
      <c r="N17" s="13">
        <f t="shared" si="2"/>
        <v>0</v>
      </c>
    </row>
    <row r="18" spans="1:14" ht="12.75">
      <c r="A18" s="1">
        <v>13</v>
      </c>
      <c r="B18" s="34" t="s">
        <v>81</v>
      </c>
      <c r="C18" s="13">
        <v>10</v>
      </c>
      <c r="D18" s="13"/>
      <c r="E18" s="13">
        <f t="shared" si="0"/>
        <v>-10</v>
      </c>
      <c r="F18" s="13"/>
      <c r="G18" s="13"/>
      <c r="H18" s="13"/>
      <c r="I18" s="13"/>
      <c r="J18" s="13"/>
      <c r="K18" s="13">
        <f t="shared" si="1"/>
        <v>0</v>
      </c>
      <c r="L18" s="13"/>
      <c r="M18" s="13"/>
      <c r="N18" s="13">
        <f t="shared" si="2"/>
        <v>0</v>
      </c>
    </row>
    <row r="19" spans="1:14" ht="12.75">
      <c r="A19" s="1">
        <v>14</v>
      </c>
      <c r="B19" s="34" t="s">
        <v>82</v>
      </c>
      <c r="C19" s="13">
        <v>35</v>
      </c>
      <c r="D19" s="13"/>
      <c r="E19" s="13">
        <f t="shared" si="0"/>
        <v>-35</v>
      </c>
      <c r="F19" s="13"/>
      <c r="G19" s="13"/>
      <c r="H19" s="13">
        <v>8</v>
      </c>
      <c r="I19" s="13">
        <v>14</v>
      </c>
      <c r="J19" s="13"/>
      <c r="K19" s="13">
        <f>J19-I19</f>
        <v>-14</v>
      </c>
      <c r="L19" s="13">
        <v>5</v>
      </c>
      <c r="M19" s="13"/>
      <c r="N19" s="13">
        <f t="shared" si="2"/>
        <v>-5</v>
      </c>
    </row>
    <row r="20" spans="1:14" ht="12.75">
      <c r="A20" s="1">
        <v>15</v>
      </c>
      <c r="B20" s="34" t="s">
        <v>83</v>
      </c>
      <c r="C20" s="13"/>
      <c r="D20" s="13"/>
      <c r="E20" s="13">
        <f t="shared" si="0"/>
        <v>0</v>
      </c>
      <c r="F20" s="13"/>
      <c r="G20" s="13"/>
      <c r="H20" s="13"/>
      <c r="I20" s="13"/>
      <c r="J20" s="13"/>
      <c r="K20" s="13">
        <f t="shared" si="1"/>
        <v>0</v>
      </c>
      <c r="L20" s="13"/>
      <c r="M20" s="13"/>
      <c r="N20" s="13">
        <f t="shared" si="2"/>
        <v>0</v>
      </c>
    </row>
    <row r="21" spans="1:14" s="45" customFormat="1" ht="12.75">
      <c r="A21" s="44">
        <v>16</v>
      </c>
      <c r="B21" s="34" t="s">
        <v>170</v>
      </c>
      <c r="C21" s="81"/>
      <c r="D21" s="81"/>
      <c r="E21" s="81">
        <f t="shared" si="0"/>
        <v>0</v>
      </c>
      <c r="F21" s="81"/>
      <c r="G21" s="81"/>
      <c r="H21" s="81"/>
      <c r="I21" s="81"/>
      <c r="J21" s="81"/>
      <c r="K21" s="81">
        <f t="shared" si="1"/>
        <v>0</v>
      </c>
      <c r="L21" s="81"/>
      <c r="M21" s="81"/>
      <c r="N21" s="81">
        <f t="shared" si="2"/>
        <v>0</v>
      </c>
    </row>
    <row r="22" spans="1:14" ht="12.75">
      <c r="A22" s="1">
        <v>17</v>
      </c>
      <c r="B22" s="34" t="s">
        <v>84</v>
      </c>
      <c r="C22" s="13"/>
      <c r="D22" s="13"/>
      <c r="E22" s="13">
        <f t="shared" si="0"/>
        <v>0</v>
      </c>
      <c r="F22" s="13"/>
      <c r="G22" s="13"/>
      <c r="H22" s="13"/>
      <c r="I22" s="13"/>
      <c r="J22" s="13"/>
      <c r="K22" s="13">
        <f t="shared" si="1"/>
        <v>0</v>
      </c>
      <c r="L22" s="13"/>
      <c r="M22" s="13"/>
      <c r="N22" s="13">
        <f t="shared" si="2"/>
        <v>0</v>
      </c>
    </row>
    <row r="23" spans="1:14" ht="12.75">
      <c r="A23" s="1">
        <v>18</v>
      </c>
      <c r="B23" s="34" t="s">
        <v>85</v>
      </c>
      <c r="C23" s="13"/>
      <c r="D23" s="13"/>
      <c r="E23" s="13">
        <f t="shared" si="0"/>
        <v>0</v>
      </c>
      <c r="F23" s="13"/>
      <c r="G23" s="13"/>
      <c r="H23" s="13"/>
      <c r="I23" s="13">
        <v>201</v>
      </c>
      <c r="J23" s="13"/>
      <c r="K23" s="13">
        <f t="shared" si="1"/>
        <v>-201</v>
      </c>
      <c r="L23" s="13">
        <v>201</v>
      </c>
      <c r="M23" s="13"/>
      <c r="N23" s="13">
        <f t="shared" si="2"/>
        <v>-201</v>
      </c>
    </row>
    <row r="24" spans="1:14" ht="12.75">
      <c r="A24" s="1">
        <v>19</v>
      </c>
      <c r="B24" s="34" t="s">
        <v>151</v>
      </c>
      <c r="C24" s="13"/>
      <c r="D24" s="13"/>
      <c r="E24" s="13">
        <f>D24-C24</f>
        <v>0</v>
      </c>
      <c r="F24" s="13"/>
      <c r="G24" s="13"/>
      <c r="H24" s="13"/>
      <c r="I24" s="13"/>
      <c r="J24" s="13"/>
      <c r="K24" s="13">
        <f>J24-I24</f>
        <v>0</v>
      </c>
      <c r="L24" s="13"/>
      <c r="M24" s="13"/>
      <c r="N24" s="13">
        <f>M24-L24</f>
        <v>0</v>
      </c>
    </row>
    <row r="25" spans="1:14" ht="12.75">
      <c r="A25" s="1">
        <v>20</v>
      </c>
      <c r="B25" s="34" t="s">
        <v>86</v>
      </c>
      <c r="C25" s="13">
        <v>239</v>
      </c>
      <c r="D25" s="13"/>
      <c r="E25" s="13">
        <f t="shared" si="0"/>
        <v>-239</v>
      </c>
      <c r="F25" s="13">
        <v>34</v>
      </c>
      <c r="G25" s="13"/>
      <c r="H25" s="13">
        <v>-1</v>
      </c>
      <c r="I25" s="13">
        <v>126</v>
      </c>
      <c r="J25" s="13"/>
      <c r="K25" s="13">
        <f t="shared" si="1"/>
        <v>-126</v>
      </c>
      <c r="L25" s="13">
        <v>56</v>
      </c>
      <c r="M25" s="13"/>
      <c r="N25" s="13">
        <f t="shared" si="2"/>
        <v>-56</v>
      </c>
    </row>
    <row r="26" spans="1:14" ht="12.75">
      <c r="A26" s="1">
        <v>21</v>
      </c>
      <c r="B26" s="34" t="s">
        <v>87</v>
      </c>
      <c r="C26" s="13">
        <v>226</v>
      </c>
      <c r="D26" s="13"/>
      <c r="E26" s="13">
        <f t="shared" si="0"/>
        <v>-226</v>
      </c>
      <c r="F26" s="13">
        <v>43</v>
      </c>
      <c r="G26" s="13"/>
      <c r="H26" s="13">
        <v>7</v>
      </c>
      <c r="I26" s="13"/>
      <c r="J26" s="13"/>
      <c r="K26" s="13">
        <f t="shared" si="1"/>
        <v>0</v>
      </c>
      <c r="L26" s="13"/>
      <c r="M26" s="13"/>
      <c r="N26" s="13">
        <f t="shared" si="2"/>
        <v>0</v>
      </c>
    </row>
    <row r="27" spans="1:14" s="11" customFormat="1" ht="12.75">
      <c r="A27" s="77">
        <v>22</v>
      </c>
      <c r="B27" s="34" t="s">
        <v>88</v>
      </c>
      <c r="C27" s="27"/>
      <c r="D27" s="27"/>
      <c r="E27" s="27">
        <f t="shared" si="0"/>
        <v>0</v>
      </c>
      <c r="F27" s="27"/>
      <c r="G27" s="27"/>
      <c r="H27" s="27"/>
      <c r="I27" s="27">
        <v>541</v>
      </c>
      <c r="J27" s="27"/>
      <c r="K27" s="27"/>
      <c r="L27" s="27">
        <v>88</v>
      </c>
      <c r="M27" s="27"/>
      <c r="N27" s="27">
        <f t="shared" si="2"/>
        <v>-88</v>
      </c>
    </row>
    <row r="28" spans="1:14" s="11" customFormat="1" ht="12.75">
      <c r="A28" s="115">
        <v>23</v>
      </c>
      <c r="B28" s="34" t="s">
        <v>109</v>
      </c>
      <c r="C28" s="112"/>
      <c r="D28" s="13"/>
      <c r="E28" s="112"/>
      <c r="F28" s="112"/>
      <c r="G28" s="112"/>
      <c r="H28" s="112"/>
      <c r="I28" s="112">
        <v>15</v>
      </c>
      <c r="J28" s="112"/>
      <c r="K28" s="112"/>
      <c r="L28" s="112"/>
      <c r="M28" s="112"/>
      <c r="N28" s="114">
        <f t="shared" si="2"/>
        <v>0</v>
      </c>
    </row>
    <row r="29" spans="2:14" ht="13.5" thickBot="1">
      <c r="B29" s="9" t="s">
        <v>89</v>
      </c>
      <c r="C29" s="83">
        <f>SUM(C7:C28)</f>
        <v>1416</v>
      </c>
      <c r="D29" s="83">
        <f>SUM(D7:D28)</f>
        <v>0</v>
      </c>
      <c r="E29" s="84">
        <f>SUM(E7:E28)</f>
        <v>-1416</v>
      </c>
      <c r="F29" s="83">
        <f>SUM(F7:F28)</f>
        <v>273</v>
      </c>
      <c r="G29" s="83">
        <f>SUM(G6:G28)</f>
        <v>0</v>
      </c>
      <c r="H29" s="83">
        <f>SUM(H6:H28)</f>
        <v>66</v>
      </c>
      <c r="I29" s="83">
        <f>SUM(I6:I28)</f>
        <v>1052</v>
      </c>
      <c r="J29" s="83">
        <f>SUM(J7:J28)</f>
        <v>0</v>
      </c>
      <c r="K29" s="83"/>
      <c r="L29" s="83">
        <f>SUM(L6:L28)</f>
        <v>399</v>
      </c>
      <c r="M29" s="83">
        <f>SUM(M7:M28)</f>
        <v>0</v>
      </c>
      <c r="N29" s="83">
        <f>SUM(N6:N28)</f>
        <v>-399</v>
      </c>
    </row>
  </sheetData>
  <mergeCells count="7">
    <mergeCell ref="A2:N2"/>
    <mergeCell ref="C4:E4"/>
    <mergeCell ref="F4:H4"/>
    <mergeCell ref="L4:N4"/>
    <mergeCell ref="I4:K4"/>
    <mergeCell ref="A4:A5"/>
    <mergeCell ref="B4:B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5"/>
  <sheetViews>
    <sheetView view="pageBreakPreview" zoomScaleSheetLayoutView="100" workbookViewId="0" topLeftCell="A1">
      <selection activeCell="L25" sqref="L25"/>
    </sheetView>
  </sheetViews>
  <sheetFormatPr defaultColWidth="9.00390625" defaultRowHeight="12.75"/>
  <cols>
    <col min="1" max="1" width="23.125" style="0" customWidth="1"/>
    <col min="2" max="2" width="13.875" style="0" customWidth="1"/>
    <col min="5" max="5" width="7.625" style="0" customWidth="1"/>
    <col min="6" max="6" width="7.00390625" style="0" customWidth="1"/>
    <col min="7" max="8" width="7.75390625" style="0" customWidth="1"/>
    <col min="9" max="9" width="8.375" style="0" customWidth="1"/>
    <col min="10" max="10" width="10.625" style="0" customWidth="1"/>
    <col min="11" max="11" width="8.375" style="0" customWidth="1"/>
    <col min="12" max="12" width="11.00390625" style="0" customWidth="1"/>
    <col min="13" max="13" width="11.375" style="0" customWidth="1"/>
  </cols>
  <sheetData>
    <row r="2" spans="1:13" ht="15">
      <c r="A2" s="277" t="s">
        <v>185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4" spans="1:13" ht="12.75">
      <c r="A4" s="91"/>
      <c r="B4" s="215" t="s">
        <v>92</v>
      </c>
      <c r="C4" s="216"/>
      <c r="D4" s="205"/>
      <c r="E4" s="216" t="s">
        <v>93</v>
      </c>
      <c r="F4" s="216"/>
      <c r="G4" s="205"/>
      <c r="H4" s="215" t="s">
        <v>94</v>
      </c>
      <c r="I4" s="216"/>
      <c r="J4" s="205"/>
      <c r="K4" s="215" t="s">
        <v>95</v>
      </c>
      <c r="L4" s="216"/>
      <c r="M4" s="205"/>
    </row>
    <row r="5" spans="1:13" ht="12.75">
      <c r="A5" s="6" t="s">
        <v>96</v>
      </c>
      <c r="B5" s="92"/>
      <c r="C5" s="93"/>
      <c r="D5" s="94"/>
      <c r="E5" s="274" t="s">
        <v>97</v>
      </c>
      <c r="F5" s="274"/>
      <c r="G5" s="275"/>
      <c r="H5" s="276" t="s">
        <v>98</v>
      </c>
      <c r="I5" s="274"/>
      <c r="J5" s="275"/>
      <c r="K5" s="276" t="s">
        <v>99</v>
      </c>
      <c r="L5" s="274"/>
      <c r="M5" s="275"/>
    </row>
    <row r="6" spans="1:13" ht="12.75">
      <c r="A6" s="95"/>
      <c r="B6" s="3" t="s">
        <v>126</v>
      </c>
      <c r="C6" s="3" t="s">
        <v>157</v>
      </c>
      <c r="D6" s="3" t="s">
        <v>167</v>
      </c>
      <c r="E6" s="2" t="s">
        <v>127</v>
      </c>
      <c r="F6" s="2" t="s">
        <v>157</v>
      </c>
      <c r="G6" s="2" t="s">
        <v>167</v>
      </c>
      <c r="H6" s="2" t="s">
        <v>126</v>
      </c>
      <c r="I6" s="2" t="s">
        <v>157</v>
      </c>
      <c r="J6" s="2" t="s">
        <v>167</v>
      </c>
      <c r="K6" s="2" t="s">
        <v>126</v>
      </c>
      <c r="L6" s="2" t="s">
        <v>157</v>
      </c>
      <c r="M6" s="2" t="s">
        <v>167</v>
      </c>
    </row>
    <row r="7" spans="1:13" ht="12.75">
      <c r="A7" s="95"/>
      <c r="B7" s="3"/>
      <c r="C7" s="3"/>
      <c r="D7" s="3" t="s">
        <v>3</v>
      </c>
      <c r="E7" s="3"/>
      <c r="F7" s="3"/>
      <c r="G7" s="3" t="s">
        <v>3</v>
      </c>
      <c r="H7" s="3"/>
      <c r="I7" s="3"/>
      <c r="J7" s="3" t="s">
        <v>3</v>
      </c>
      <c r="K7" s="3"/>
      <c r="L7" s="3"/>
      <c r="M7" s="3" t="s">
        <v>3</v>
      </c>
    </row>
    <row r="8" spans="1:13" ht="12.75">
      <c r="A8" s="96"/>
      <c r="B8" s="4"/>
      <c r="C8" s="4"/>
      <c r="D8" s="4" t="s">
        <v>126</v>
      </c>
      <c r="E8" s="4"/>
      <c r="F8" s="4"/>
      <c r="G8" s="4" t="s">
        <v>126</v>
      </c>
      <c r="H8" s="4"/>
      <c r="I8" s="4"/>
      <c r="J8" s="4" t="s">
        <v>126</v>
      </c>
      <c r="K8" s="4"/>
      <c r="L8" s="4"/>
      <c r="M8" s="4" t="s">
        <v>126</v>
      </c>
    </row>
    <row r="9" spans="1:13" ht="12.75">
      <c r="A9" s="97" t="s">
        <v>74</v>
      </c>
      <c r="B9" s="98">
        <v>470</v>
      </c>
      <c r="C9" s="98">
        <v>470</v>
      </c>
      <c r="D9" s="98">
        <f>C9/B9*100</f>
        <v>100</v>
      </c>
      <c r="E9" s="98"/>
      <c r="F9" s="98"/>
      <c r="G9" s="98" t="e">
        <f>F9/E9*100</f>
        <v>#DIV/0!</v>
      </c>
      <c r="H9" s="98">
        <v>726</v>
      </c>
      <c r="I9" s="98">
        <v>1191</v>
      </c>
      <c r="J9" s="99">
        <f>I9/H9*100</f>
        <v>164.0495867768595</v>
      </c>
      <c r="K9" s="98"/>
      <c r="L9" s="98"/>
      <c r="M9" s="98" t="e">
        <f>L9/K9*100</f>
        <v>#DIV/0!</v>
      </c>
    </row>
    <row r="10" spans="1:13" ht="12.75">
      <c r="A10" s="97" t="s">
        <v>106</v>
      </c>
      <c r="B10" s="98">
        <v>97</v>
      </c>
      <c r="C10" s="98">
        <v>0</v>
      </c>
      <c r="D10" s="100">
        <f aca="true" t="shared" si="0" ref="D10:D29">C10/B10*100</f>
        <v>0</v>
      </c>
      <c r="E10" s="98"/>
      <c r="F10" s="98"/>
      <c r="G10" s="98" t="e">
        <f aca="true" t="shared" si="1" ref="G10:G29">F10/E10*100</f>
        <v>#DIV/0!</v>
      </c>
      <c r="H10" s="98"/>
      <c r="I10" s="98"/>
      <c r="J10" s="98" t="e">
        <f aca="true" t="shared" si="2" ref="J10:J29">I10/H10*100</f>
        <v>#DIV/0!</v>
      </c>
      <c r="K10" s="98"/>
      <c r="L10" s="98"/>
      <c r="M10" s="98" t="e">
        <f aca="true" t="shared" si="3" ref="M10:M29">L10/K10*100</f>
        <v>#DIV/0!</v>
      </c>
    </row>
    <row r="11" spans="1:13" ht="12.75">
      <c r="A11" s="97" t="s">
        <v>90</v>
      </c>
      <c r="B11" s="98">
        <v>148</v>
      </c>
      <c r="C11" s="98">
        <v>148</v>
      </c>
      <c r="D11" s="100">
        <f t="shared" si="0"/>
        <v>100</v>
      </c>
      <c r="E11" s="98"/>
      <c r="F11" s="98"/>
      <c r="G11" s="98" t="e">
        <f t="shared" si="1"/>
        <v>#DIV/0!</v>
      </c>
      <c r="H11" s="98">
        <v>85</v>
      </c>
      <c r="I11" s="98"/>
      <c r="J11" s="99">
        <f t="shared" si="2"/>
        <v>0</v>
      </c>
      <c r="K11" s="98"/>
      <c r="L11" s="98"/>
      <c r="M11" s="98" t="e">
        <f t="shared" si="3"/>
        <v>#DIV/0!</v>
      </c>
    </row>
    <row r="12" spans="1:13" ht="12.75">
      <c r="A12" s="97" t="s">
        <v>75</v>
      </c>
      <c r="B12" s="98">
        <v>30</v>
      </c>
      <c r="C12" s="98">
        <v>12</v>
      </c>
      <c r="D12" s="100">
        <f t="shared" si="0"/>
        <v>40</v>
      </c>
      <c r="E12" s="98"/>
      <c r="F12" s="98"/>
      <c r="G12" s="98" t="e">
        <f t="shared" si="1"/>
        <v>#DIV/0!</v>
      </c>
      <c r="H12" s="98">
        <v>22</v>
      </c>
      <c r="I12" s="98">
        <v>0</v>
      </c>
      <c r="J12" s="99">
        <f t="shared" si="2"/>
        <v>0</v>
      </c>
      <c r="K12" s="98"/>
      <c r="L12" s="98"/>
      <c r="M12" s="98" t="e">
        <f t="shared" si="3"/>
        <v>#DIV/0!</v>
      </c>
    </row>
    <row r="13" spans="1:13" ht="12.75">
      <c r="A13" s="97" t="s">
        <v>76</v>
      </c>
      <c r="B13" s="98"/>
      <c r="C13" s="98"/>
      <c r="D13" s="98" t="e">
        <f t="shared" si="0"/>
        <v>#DIV/0!</v>
      </c>
      <c r="E13" s="98"/>
      <c r="F13" s="98"/>
      <c r="G13" s="98" t="e">
        <f t="shared" si="1"/>
        <v>#DIV/0!</v>
      </c>
      <c r="H13" s="98"/>
      <c r="I13" s="98"/>
      <c r="J13" s="98" t="e">
        <f t="shared" si="2"/>
        <v>#DIV/0!</v>
      </c>
      <c r="K13" s="98"/>
      <c r="L13" s="98"/>
      <c r="M13" s="98" t="e">
        <f t="shared" si="3"/>
        <v>#DIV/0!</v>
      </c>
    </row>
    <row r="14" spans="1:13" ht="12.75">
      <c r="A14" s="97" t="s">
        <v>143</v>
      </c>
      <c r="B14" s="98">
        <v>120</v>
      </c>
      <c r="C14" s="98">
        <v>120</v>
      </c>
      <c r="D14" s="98">
        <f t="shared" si="0"/>
        <v>100</v>
      </c>
      <c r="E14" s="98"/>
      <c r="F14" s="98"/>
      <c r="G14" s="98" t="e">
        <f t="shared" si="1"/>
        <v>#DIV/0!</v>
      </c>
      <c r="H14" s="98">
        <v>197</v>
      </c>
      <c r="I14" s="98">
        <v>136</v>
      </c>
      <c r="J14" s="99">
        <f t="shared" si="2"/>
        <v>69.03553299492386</v>
      </c>
      <c r="K14" s="98"/>
      <c r="L14" s="98"/>
      <c r="M14" s="98" t="e">
        <f t="shared" si="3"/>
        <v>#DIV/0!</v>
      </c>
    </row>
    <row r="15" spans="1:13" ht="12.75">
      <c r="A15" s="97" t="s">
        <v>77</v>
      </c>
      <c r="B15" s="98"/>
      <c r="C15" s="98"/>
      <c r="D15" s="98" t="e">
        <f t="shared" si="0"/>
        <v>#DIV/0!</v>
      </c>
      <c r="E15" s="98"/>
      <c r="F15" s="98"/>
      <c r="G15" s="98" t="e">
        <f t="shared" si="1"/>
        <v>#DIV/0!</v>
      </c>
      <c r="H15" s="98">
        <v>114</v>
      </c>
      <c r="I15" s="98">
        <v>0</v>
      </c>
      <c r="J15" s="98">
        <f t="shared" si="2"/>
        <v>0</v>
      </c>
      <c r="K15" s="98"/>
      <c r="L15" s="98"/>
      <c r="M15" s="98" t="e">
        <f t="shared" si="3"/>
        <v>#DIV/0!</v>
      </c>
    </row>
    <row r="16" spans="1:13" ht="12.75">
      <c r="A16" s="97" t="s">
        <v>78</v>
      </c>
      <c r="B16" s="98">
        <v>500</v>
      </c>
      <c r="C16" s="98">
        <v>500</v>
      </c>
      <c r="D16" s="98">
        <f t="shared" si="0"/>
        <v>100</v>
      </c>
      <c r="E16" s="98"/>
      <c r="F16" s="98"/>
      <c r="G16" s="98" t="e">
        <f t="shared" si="1"/>
        <v>#DIV/0!</v>
      </c>
      <c r="H16" s="98"/>
      <c r="I16" s="98"/>
      <c r="J16" s="99" t="e">
        <f t="shared" si="2"/>
        <v>#DIV/0!</v>
      </c>
      <c r="K16" s="98"/>
      <c r="L16" s="98"/>
      <c r="M16" s="98" t="e">
        <f t="shared" si="3"/>
        <v>#DIV/0!</v>
      </c>
    </row>
    <row r="17" spans="1:13" ht="12.75">
      <c r="A17" s="97" t="s">
        <v>140</v>
      </c>
      <c r="B17" s="98">
        <v>108</v>
      </c>
      <c r="C17" s="98">
        <v>112</v>
      </c>
      <c r="D17" s="98">
        <f t="shared" si="0"/>
        <v>103.7037037037037</v>
      </c>
      <c r="E17" s="98"/>
      <c r="F17" s="98"/>
      <c r="G17" s="98" t="e">
        <f t="shared" si="1"/>
        <v>#DIV/0!</v>
      </c>
      <c r="H17" s="98"/>
      <c r="I17" s="98"/>
      <c r="J17" s="98" t="e">
        <f t="shared" si="2"/>
        <v>#DIV/0!</v>
      </c>
      <c r="K17" s="98"/>
      <c r="L17" s="98"/>
      <c r="M17" s="98" t="e">
        <f t="shared" si="3"/>
        <v>#DIV/0!</v>
      </c>
    </row>
    <row r="18" spans="1:13" ht="12.75">
      <c r="A18" s="97" t="s">
        <v>79</v>
      </c>
      <c r="B18" s="98">
        <v>445</v>
      </c>
      <c r="C18" s="98">
        <v>450</v>
      </c>
      <c r="D18" s="100">
        <f t="shared" si="0"/>
        <v>101.12359550561798</v>
      </c>
      <c r="E18" s="98"/>
      <c r="F18" s="98"/>
      <c r="G18" s="98" t="e">
        <f t="shared" si="1"/>
        <v>#DIV/0!</v>
      </c>
      <c r="H18" s="98"/>
      <c r="I18" s="98"/>
      <c r="J18" s="98" t="e">
        <f t="shared" si="2"/>
        <v>#DIV/0!</v>
      </c>
      <c r="K18" s="98"/>
      <c r="L18" s="98"/>
      <c r="M18" s="98" t="e">
        <f t="shared" si="3"/>
        <v>#DIV/0!</v>
      </c>
    </row>
    <row r="19" spans="1:13" ht="12.75">
      <c r="A19" s="97" t="s">
        <v>146</v>
      </c>
      <c r="B19" s="98"/>
      <c r="C19" s="98"/>
      <c r="D19" s="99" t="e">
        <f t="shared" si="0"/>
        <v>#DIV/0!</v>
      </c>
      <c r="E19" s="98"/>
      <c r="F19" s="98"/>
      <c r="G19" s="98" t="e">
        <f t="shared" si="1"/>
        <v>#DIV/0!</v>
      </c>
      <c r="H19" s="98"/>
      <c r="I19" s="98"/>
      <c r="J19" s="98" t="e">
        <f t="shared" si="2"/>
        <v>#DIV/0!</v>
      </c>
      <c r="K19" s="98"/>
      <c r="L19" s="98">
        <v>370</v>
      </c>
      <c r="M19" s="98" t="e">
        <f t="shared" si="3"/>
        <v>#DIV/0!</v>
      </c>
    </row>
    <row r="20" spans="1:13" ht="12.75">
      <c r="A20" s="97" t="s">
        <v>81</v>
      </c>
      <c r="B20" s="98">
        <v>39</v>
      </c>
      <c r="C20" s="98"/>
      <c r="D20" s="100">
        <f t="shared" si="0"/>
        <v>0</v>
      </c>
      <c r="E20" s="98"/>
      <c r="F20" s="98"/>
      <c r="G20" s="98" t="e">
        <f t="shared" si="1"/>
        <v>#DIV/0!</v>
      </c>
      <c r="H20" s="98"/>
      <c r="I20" s="98"/>
      <c r="J20" s="98" t="e">
        <f t="shared" si="2"/>
        <v>#DIV/0!</v>
      </c>
      <c r="K20" s="98"/>
      <c r="L20" s="98"/>
      <c r="M20" s="98" t="e">
        <f t="shared" si="3"/>
        <v>#DIV/0!</v>
      </c>
    </row>
    <row r="21" spans="1:13" ht="12.75">
      <c r="A21" s="97" t="s">
        <v>82</v>
      </c>
      <c r="B21" s="98">
        <v>145</v>
      </c>
      <c r="C21" s="98">
        <v>145</v>
      </c>
      <c r="D21" s="100">
        <f t="shared" si="0"/>
        <v>100</v>
      </c>
      <c r="E21" s="98"/>
      <c r="F21" s="98"/>
      <c r="G21" s="98" t="e">
        <f t="shared" si="1"/>
        <v>#DIV/0!</v>
      </c>
      <c r="H21" s="98"/>
      <c r="I21" s="98"/>
      <c r="J21" s="98" t="e">
        <f t="shared" si="2"/>
        <v>#DIV/0!</v>
      </c>
      <c r="K21" s="98"/>
      <c r="L21" s="98"/>
      <c r="M21" s="98" t="e">
        <f t="shared" si="3"/>
        <v>#DIV/0!</v>
      </c>
    </row>
    <row r="22" spans="1:13" ht="12.75">
      <c r="A22" s="97" t="s">
        <v>189</v>
      </c>
      <c r="B22" s="98"/>
      <c r="C22" s="98"/>
      <c r="D22" s="98" t="e">
        <f t="shared" si="0"/>
        <v>#DIV/0!</v>
      </c>
      <c r="E22" s="98"/>
      <c r="F22" s="98"/>
      <c r="G22" s="98" t="e">
        <f t="shared" si="1"/>
        <v>#DIV/0!</v>
      </c>
      <c r="H22" s="98"/>
      <c r="I22" s="98"/>
      <c r="J22" s="98" t="e">
        <f t="shared" si="2"/>
        <v>#DIV/0!</v>
      </c>
      <c r="K22" s="98"/>
      <c r="L22" s="98">
        <v>61.928</v>
      </c>
      <c r="M22" s="98" t="e">
        <f t="shared" si="3"/>
        <v>#DIV/0!</v>
      </c>
    </row>
    <row r="23" spans="1:13" ht="12.75">
      <c r="A23" s="97" t="s">
        <v>173</v>
      </c>
      <c r="B23" s="98"/>
      <c r="C23" s="98"/>
      <c r="D23" s="98" t="e">
        <f t="shared" si="0"/>
        <v>#DIV/0!</v>
      </c>
      <c r="E23" s="98"/>
      <c r="F23" s="98"/>
      <c r="G23" s="98" t="e">
        <f t="shared" si="1"/>
        <v>#DIV/0!</v>
      </c>
      <c r="H23" s="98"/>
      <c r="I23" s="98"/>
      <c r="J23" s="98" t="e">
        <f t="shared" si="2"/>
        <v>#DIV/0!</v>
      </c>
      <c r="K23" s="99"/>
      <c r="L23" s="98">
        <v>3.016</v>
      </c>
      <c r="M23" s="98" t="e">
        <f t="shared" si="3"/>
        <v>#DIV/0!</v>
      </c>
    </row>
    <row r="24" spans="1:13" ht="12.75">
      <c r="A24" s="97" t="s">
        <v>84</v>
      </c>
      <c r="B24" s="98"/>
      <c r="C24" s="98"/>
      <c r="D24" s="98" t="e">
        <f t="shared" si="0"/>
        <v>#DIV/0!</v>
      </c>
      <c r="E24" s="98">
        <v>41.11</v>
      </c>
      <c r="F24" s="98"/>
      <c r="G24" s="99">
        <f t="shared" si="1"/>
        <v>0</v>
      </c>
      <c r="H24" s="98"/>
      <c r="I24" s="98"/>
      <c r="J24" s="98" t="e">
        <f t="shared" si="2"/>
        <v>#DIV/0!</v>
      </c>
      <c r="K24" s="98">
        <v>379.664</v>
      </c>
      <c r="L24" s="98"/>
      <c r="M24" s="100">
        <f t="shared" si="3"/>
        <v>0</v>
      </c>
    </row>
    <row r="25" spans="1:13" ht="12.75">
      <c r="A25" s="97" t="s">
        <v>85</v>
      </c>
      <c r="B25" s="98"/>
      <c r="C25" s="98"/>
      <c r="D25" s="98" t="e">
        <f t="shared" si="0"/>
        <v>#DIV/0!</v>
      </c>
      <c r="E25" s="98"/>
      <c r="F25" s="98"/>
      <c r="G25" s="98" t="e">
        <f t="shared" si="1"/>
        <v>#DIV/0!</v>
      </c>
      <c r="H25" s="98"/>
      <c r="I25" s="98"/>
      <c r="J25" s="98" t="e">
        <f t="shared" si="2"/>
        <v>#DIV/0!</v>
      </c>
      <c r="K25" s="98"/>
      <c r="L25" s="98"/>
      <c r="M25" s="98" t="e">
        <f t="shared" si="3"/>
        <v>#DIV/0!</v>
      </c>
    </row>
    <row r="26" spans="1:13" ht="12.75">
      <c r="A26" s="97" t="s">
        <v>152</v>
      </c>
      <c r="B26" s="98"/>
      <c r="C26" s="98"/>
      <c r="D26" s="98" t="e">
        <f t="shared" si="0"/>
        <v>#DIV/0!</v>
      </c>
      <c r="E26" s="98">
        <v>441.3</v>
      </c>
      <c r="F26" s="98">
        <v>448</v>
      </c>
      <c r="G26" s="99">
        <f t="shared" si="1"/>
        <v>101.51824155903013</v>
      </c>
      <c r="H26" s="98"/>
      <c r="I26" s="98"/>
      <c r="J26" s="98" t="e">
        <f t="shared" si="2"/>
        <v>#DIV/0!</v>
      </c>
      <c r="K26" s="98">
        <v>437.44</v>
      </c>
      <c r="L26" s="98">
        <v>559.397</v>
      </c>
      <c r="M26" s="100">
        <f t="shared" si="3"/>
        <v>127.87970921726411</v>
      </c>
    </row>
    <row r="27" spans="1:13" ht="12.75">
      <c r="A27" s="97" t="s">
        <v>86</v>
      </c>
      <c r="B27" s="98">
        <v>350</v>
      </c>
      <c r="C27" s="98">
        <v>350</v>
      </c>
      <c r="D27" s="100">
        <f t="shared" si="0"/>
        <v>100</v>
      </c>
      <c r="E27" s="98"/>
      <c r="F27" s="98"/>
      <c r="G27" s="98" t="e">
        <f t="shared" si="1"/>
        <v>#DIV/0!</v>
      </c>
      <c r="H27" s="98"/>
      <c r="I27" s="98"/>
      <c r="J27" s="98" t="e">
        <f t="shared" si="2"/>
        <v>#DIV/0!</v>
      </c>
      <c r="K27" s="98"/>
      <c r="L27" s="98"/>
      <c r="M27" s="98" t="e">
        <f t="shared" si="3"/>
        <v>#DIV/0!</v>
      </c>
    </row>
    <row r="28" spans="1:13" ht="12.75">
      <c r="A28" s="97" t="s">
        <v>87</v>
      </c>
      <c r="B28" s="98">
        <v>344</v>
      </c>
      <c r="C28" s="98">
        <v>360</v>
      </c>
      <c r="D28" s="98">
        <f t="shared" si="0"/>
        <v>104.65116279069768</v>
      </c>
      <c r="E28" s="98"/>
      <c r="F28" s="98"/>
      <c r="G28" s="98" t="e">
        <f t="shared" si="1"/>
        <v>#DIV/0!</v>
      </c>
      <c r="H28" s="98"/>
      <c r="I28" s="98"/>
      <c r="J28" s="98" t="e">
        <f t="shared" si="2"/>
        <v>#DIV/0!</v>
      </c>
      <c r="K28" s="98"/>
      <c r="L28" s="98"/>
      <c r="M28" s="98" t="e">
        <f t="shared" si="3"/>
        <v>#DIV/0!</v>
      </c>
    </row>
    <row r="29" spans="1:13" ht="12.75">
      <c r="A29" s="97" t="s">
        <v>88</v>
      </c>
      <c r="B29" s="98"/>
      <c r="C29" s="98"/>
      <c r="D29" s="98" t="e">
        <f t="shared" si="0"/>
        <v>#DIV/0!</v>
      </c>
      <c r="E29" s="98"/>
      <c r="F29" s="98"/>
      <c r="G29" s="98" t="e">
        <f t="shared" si="1"/>
        <v>#DIV/0!</v>
      </c>
      <c r="H29" s="98"/>
      <c r="I29" s="98"/>
      <c r="J29" s="98" t="e">
        <f t="shared" si="2"/>
        <v>#DIV/0!</v>
      </c>
      <c r="K29" s="98"/>
      <c r="L29" s="98"/>
      <c r="M29" s="98" t="e">
        <f t="shared" si="3"/>
        <v>#DIV/0!</v>
      </c>
    </row>
    <row r="30" spans="1:13" ht="12.75">
      <c r="A30" s="109" t="s">
        <v>103</v>
      </c>
      <c r="B30" s="98"/>
      <c r="C30" s="98"/>
      <c r="D30" s="98"/>
      <c r="E30" s="98"/>
      <c r="F30" s="98"/>
      <c r="G30" s="98"/>
      <c r="H30" s="98">
        <v>211</v>
      </c>
      <c r="I30" s="98">
        <v>0</v>
      </c>
      <c r="J30" s="98"/>
      <c r="K30" s="98"/>
      <c r="L30" s="98"/>
      <c r="M30" s="98"/>
    </row>
    <row r="31" spans="1:13" ht="12.75">
      <c r="A31" s="109" t="s">
        <v>111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2.75">
      <c r="A32" s="109" t="s">
        <v>110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2.75">
      <c r="A33" s="109" t="s">
        <v>112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12.75">
      <c r="A34" s="109" t="s">
        <v>147</v>
      </c>
      <c r="B34" s="98"/>
      <c r="C34" s="98"/>
      <c r="D34" s="98"/>
      <c r="E34" s="98"/>
      <c r="F34" s="98"/>
      <c r="G34" s="98"/>
      <c r="H34" s="98"/>
      <c r="I34" s="98">
        <v>13</v>
      </c>
      <c r="J34" s="98"/>
      <c r="K34" s="98"/>
      <c r="L34" s="98"/>
      <c r="M34" s="98"/>
    </row>
    <row r="35" spans="1:13" ht="12.75">
      <c r="A35" s="101" t="s">
        <v>89</v>
      </c>
      <c r="B35" s="98">
        <f>SUM(B9:B33)</f>
        <v>2796</v>
      </c>
      <c r="C35" s="98">
        <f>SUM(C9:C33)</f>
        <v>2667</v>
      </c>
      <c r="D35" s="98">
        <v>108.3</v>
      </c>
      <c r="E35" s="98">
        <f>SUM(E10:E34)</f>
        <v>482.41</v>
      </c>
      <c r="F35" s="98">
        <f>SUM(F22:F30)</f>
        <v>448</v>
      </c>
      <c r="G35" s="99">
        <f>F35/E35*100</f>
        <v>92.86706328641611</v>
      </c>
      <c r="H35" s="98">
        <f>SUM(H9:H33)</f>
        <v>1355</v>
      </c>
      <c r="I35" s="98">
        <f>SUM(I9:I34)</f>
        <v>1340</v>
      </c>
      <c r="J35" s="99">
        <f>I35/H35*100</f>
        <v>98.8929889298893</v>
      </c>
      <c r="K35" s="98">
        <f>SUM(K9:K29)</f>
        <v>817.104</v>
      </c>
      <c r="L35" s="98">
        <f>SUM(L9:L33)</f>
        <v>994.3410000000001</v>
      </c>
      <c r="M35" s="100">
        <f>L35/K35*100</f>
        <v>121.69087411149621</v>
      </c>
    </row>
  </sheetData>
  <mergeCells count="8">
    <mergeCell ref="E5:G5"/>
    <mergeCell ref="H5:J5"/>
    <mergeCell ref="K5:M5"/>
    <mergeCell ref="A2:M2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9"/>
  <sheetViews>
    <sheetView view="pageBreakPreview" zoomScaleNormal="115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8" sqref="F28"/>
    </sheetView>
  </sheetViews>
  <sheetFormatPr defaultColWidth="9.00390625" defaultRowHeight="12.75"/>
  <cols>
    <col min="1" max="1" width="3.875" style="0" customWidth="1"/>
    <col min="2" max="2" width="34.75390625" style="0" customWidth="1"/>
    <col min="4" max="4" width="12.375" style="0" bestFit="1" customWidth="1"/>
    <col min="6" max="6" width="8.75390625" style="0" customWidth="1"/>
  </cols>
  <sheetData>
    <row r="1" spans="1:13" ht="15.75">
      <c r="A1" s="231" t="s">
        <v>186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3" spans="1:13" ht="26.25" customHeight="1">
      <c r="A3" s="219" t="s">
        <v>38</v>
      </c>
      <c r="B3" s="223" t="s">
        <v>73</v>
      </c>
      <c r="C3" s="219" t="s">
        <v>46</v>
      </c>
      <c r="D3" s="219"/>
      <c r="E3" s="219"/>
      <c r="F3" s="2" t="s">
        <v>47</v>
      </c>
      <c r="G3" s="278" t="s">
        <v>48</v>
      </c>
      <c r="H3" s="279"/>
      <c r="I3" s="280"/>
      <c r="J3" s="220" t="s">
        <v>49</v>
      </c>
      <c r="K3" s="220"/>
      <c r="L3" s="220" t="s">
        <v>50</v>
      </c>
      <c r="M3" s="220"/>
    </row>
    <row r="4" spans="1:13" ht="12.75">
      <c r="A4" s="219"/>
      <c r="B4" s="224"/>
      <c r="C4" s="219" t="s">
        <v>126</v>
      </c>
      <c r="D4" s="219" t="s">
        <v>157</v>
      </c>
      <c r="E4" s="219" t="s">
        <v>43</v>
      </c>
      <c r="F4" s="3" t="s">
        <v>51</v>
      </c>
      <c r="G4" s="219" t="s">
        <v>126</v>
      </c>
      <c r="H4" s="219" t="s">
        <v>168</v>
      </c>
      <c r="I4" s="219" t="s">
        <v>43</v>
      </c>
      <c r="J4" s="219" t="s">
        <v>53</v>
      </c>
      <c r="K4" s="220" t="s">
        <v>54</v>
      </c>
      <c r="L4" s="219" t="s">
        <v>55</v>
      </c>
      <c r="M4" s="219" t="s">
        <v>56</v>
      </c>
    </row>
    <row r="5" spans="1:13" ht="12.75">
      <c r="A5" s="219"/>
      <c r="B5" s="225"/>
      <c r="C5" s="219"/>
      <c r="D5" s="219"/>
      <c r="E5" s="219"/>
      <c r="F5" s="4" t="s">
        <v>52</v>
      </c>
      <c r="G5" s="219"/>
      <c r="H5" s="219"/>
      <c r="I5" s="219"/>
      <c r="J5" s="219"/>
      <c r="K5" s="220"/>
      <c r="L5" s="219"/>
      <c r="M5" s="219"/>
    </row>
    <row r="6" spans="1:13" ht="12.75">
      <c r="A6" s="1">
        <v>1</v>
      </c>
      <c r="B6" s="34" t="s">
        <v>74</v>
      </c>
      <c r="C6" s="13">
        <v>968</v>
      </c>
      <c r="D6" s="13">
        <v>1105</v>
      </c>
      <c r="E6" s="1">
        <f>D6-C6</f>
        <v>137</v>
      </c>
      <c r="F6" s="13">
        <v>757</v>
      </c>
      <c r="G6" s="13">
        <v>353</v>
      </c>
      <c r="H6" s="13"/>
      <c r="I6" s="1">
        <f>H6-G6</f>
        <v>-353</v>
      </c>
      <c r="J6" s="13">
        <v>96</v>
      </c>
      <c r="K6" s="13">
        <v>61</v>
      </c>
      <c r="L6" s="13">
        <v>10</v>
      </c>
      <c r="M6" s="13">
        <v>8</v>
      </c>
    </row>
    <row r="7" spans="1:13" ht="12.75">
      <c r="A7" s="1">
        <v>2</v>
      </c>
      <c r="B7" s="34" t="s">
        <v>106</v>
      </c>
      <c r="C7" s="13"/>
      <c r="D7" s="13"/>
      <c r="E7" s="1">
        <f aca="true" t="shared" si="0" ref="E7:E27">D7-C7</f>
        <v>0</v>
      </c>
      <c r="F7" s="13"/>
      <c r="G7" s="13"/>
      <c r="H7" s="13"/>
      <c r="I7" s="1">
        <f aca="true" t="shared" si="1" ref="I7:I25">H7-G7</f>
        <v>0</v>
      </c>
      <c r="J7" s="13"/>
      <c r="K7" s="13"/>
      <c r="L7" s="13"/>
      <c r="M7" s="13"/>
    </row>
    <row r="8" spans="1:15" ht="12.75">
      <c r="A8" s="1">
        <v>3</v>
      </c>
      <c r="B8" s="34" t="s">
        <v>90</v>
      </c>
      <c r="C8" s="13">
        <v>127</v>
      </c>
      <c r="D8" s="13">
        <v>230</v>
      </c>
      <c r="E8" s="1">
        <f t="shared" si="0"/>
        <v>103</v>
      </c>
      <c r="F8" s="13">
        <v>149</v>
      </c>
      <c r="G8" s="13">
        <v>145</v>
      </c>
      <c r="H8" s="13"/>
      <c r="I8" s="1">
        <f t="shared" si="1"/>
        <v>-145</v>
      </c>
      <c r="J8" s="13">
        <v>25</v>
      </c>
      <c r="K8" s="13">
        <v>16</v>
      </c>
      <c r="L8" s="13">
        <v>9.3</v>
      </c>
      <c r="M8" s="13">
        <v>5.8</v>
      </c>
      <c r="N8" s="66"/>
      <c r="O8" s="19"/>
    </row>
    <row r="9" spans="1:13" ht="12.75">
      <c r="A9" s="1">
        <v>4</v>
      </c>
      <c r="B9" s="34" t="s">
        <v>75</v>
      </c>
      <c r="C9" s="13">
        <v>35</v>
      </c>
      <c r="D9" s="13">
        <v>20</v>
      </c>
      <c r="E9" s="1">
        <f t="shared" si="0"/>
        <v>-15</v>
      </c>
      <c r="F9" s="13">
        <v>9</v>
      </c>
      <c r="G9" s="13">
        <v>32</v>
      </c>
      <c r="H9" s="13"/>
      <c r="I9" s="1">
        <f t="shared" si="1"/>
        <v>-32</v>
      </c>
      <c r="J9" s="13">
        <v>2</v>
      </c>
      <c r="K9" s="13">
        <v>1</v>
      </c>
      <c r="L9" s="13">
        <v>9</v>
      </c>
      <c r="M9" s="13">
        <v>4</v>
      </c>
    </row>
    <row r="10" spans="1:13" ht="12.75">
      <c r="A10" s="1">
        <v>5</v>
      </c>
      <c r="B10" s="34" t="s">
        <v>76</v>
      </c>
      <c r="C10" s="13"/>
      <c r="D10" s="13"/>
      <c r="E10" s="1">
        <f t="shared" si="0"/>
        <v>0</v>
      </c>
      <c r="F10" s="13"/>
      <c r="G10" s="13">
        <v>189</v>
      </c>
      <c r="H10" s="13"/>
      <c r="I10" s="1">
        <f t="shared" si="1"/>
        <v>-189</v>
      </c>
      <c r="J10" s="13">
        <v>5</v>
      </c>
      <c r="K10" s="13">
        <v>5</v>
      </c>
      <c r="L10" s="13">
        <v>7.2</v>
      </c>
      <c r="M10" s="13">
        <v>0</v>
      </c>
    </row>
    <row r="11" spans="1:13" ht="12.75">
      <c r="A11" s="1">
        <v>6</v>
      </c>
      <c r="B11" s="34" t="s">
        <v>145</v>
      </c>
      <c r="C11" s="13">
        <v>151</v>
      </c>
      <c r="D11" s="13">
        <v>59</v>
      </c>
      <c r="E11" s="1">
        <v>-13</v>
      </c>
      <c r="F11" s="13">
        <v>59</v>
      </c>
      <c r="G11" s="13">
        <v>657</v>
      </c>
      <c r="H11" s="13"/>
      <c r="I11" s="1">
        <f t="shared" si="1"/>
        <v>-657</v>
      </c>
      <c r="J11" s="13">
        <v>6</v>
      </c>
      <c r="K11" s="13">
        <v>6</v>
      </c>
      <c r="L11" s="13">
        <v>8</v>
      </c>
      <c r="M11" s="13">
        <v>0</v>
      </c>
    </row>
    <row r="12" spans="1:13" ht="12.75">
      <c r="A12" s="1">
        <v>7</v>
      </c>
      <c r="B12" s="34" t="s">
        <v>77</v>
      </c>
      <c r="C12" s="13">
        <v>13</v>
      </c>
      <c r="D12" s="13"/>
      <c r="E12" s="1">
        <f t="shared" si="0"/>
        <v>-13</v>
      </c>
      <c r="F12" s="13"/>
      <c r="G12" s="13">
        <v>40</v>
      </c>
      <c r="H12" s="13"/>
      <c r="I12" s="1"/>
      <c r="J12" s="13"/>
      <c r="K12" s="13"/>
      <c r="L12" s="13"/>
      <c r="M12" s="13"/>
    </row>
    <row r="13" spans="1:13" ht="12.75">
      <c r="A13" s="1">
        <v>8</v>
      </c>
      <c r="B13" s="34" t="s">
        <v>78</v>
      </c>
      <c r="C13" s="13"/>
      <c r="D13" s="13"/>
      <c r="E13" s="1">
        <f t="shared" si="0"/>
        <v>0</v>
      </c>
      <c r="F13" s="13"/>
      <c r="G13" s="13"/>
      <c r="H13" s="13"/>
      <c r="I13" s="1">
        <f t="shared" si="1"/>
        <v>0</v>
      </c>
      <c r="J13" s="13"/>
      <c r="K13" s="13"/>
      <c r="L13" s="13"/>
      <c r="M13" s="13"/>
    </row>
    <row r="14" spans="1:13" ht="12.75">
      <c r="A14" s="1">
        <v>9</v>
      </c>
      <c r="B14" s="34" t="s">
        <v>140</v>
      </c>
      <c r="C14" s="13"/>
      <c r="D14" s="13"/>
      <c r="E14" s="1">
        <f t="shared" si="0"/>
        <v>0</v>
      </c>
      <c r="F14" s="13"/>
      <c r="G14" s="13"/>
      <c r="H14" s="13"/>
      <c r="I14" s="1">
        <f t="shared" si="1"/>
        <v>0</v>
      </c>
      <c r="J14" s="13"/>
      <c r="K14" s="13"/>
      <c r="L14" s="13"/>
      <c r="M14" s="13"/>
    </row>
    <row r="15" spans="1:13" ht="12.75">
      <c r="A15" s="1">
        <v>10</v>
      </c>
      <c r="B15" s="34" t="s">
        <v>79</v>
      </c>
      <c r="C15" s="13"/>
      <c r="D15" s="13"/>
      <c r="E15" s="1">
        <f t="shared" si="0"/>
        <v>0</v>
      </c>
      <c r="F15" s="13"/>
      <c r="G15" s="13"/>
      <c r="H15" s="13"/>
      <c r="I15" s="1">
        <f t="shared" si="1"/>
        <v>0</v>
      </c>
      <c r="J15" s="13"/>
      <c r="K15" s="13"/>
      <c r="L15" s="13"/>
      <c r="M15" s="13"/>
    </row>
    <row r="16" spans="1:13" ht="12.75">
      <c r="A16" s="1">
        <v>11</v>
      </c>
      <c r="B16" s="34" t="s">
        <v>146</v>
      </c>
      <c r="C16" s="13"/>
      <c r="D16" s="13"/>
      <c r="E16" s="1">
        <v>0</v>
      </c>
      <c r="F16" s="13"/>
      <c r="G16" s="13"/>
      <c r="H16" s="13"/>
      <c r="I16" s="1">
        <v>0</v>
      </c>
      <c r="J16" s="13"/>
      <c r="K16" s="13"/>
      <c r="L16" s="13"/>
      <c r="M16" s="13"/>
    </row>
    <row r="17" spans="1:13" ht="12.75">
      <c r="A17" s="1">
        <v>12</v>
      </c>
      <c r="B17" s="34" t="s">
        <v>81</v>
      </c>
      <c r="C17" s="13"/>
      <c r="D17" s="13"/>
      <c r="E17" s="1">
        <f t="shared" si="0"/>
        <v>0</v>
      </c>
      <c r="F17" s="13"/>
      <c r="G17" s="13"/>
      <c r="H17" s="13"/>
      <c r="I17" s="1">
        <f t="shared" si="1"/>
        <v>0</v>
      </c>
      <c r="J17" s="13"/>
      <c r="K17" s="13"/>
      <c r="L17" s="13"/>
      <c r="M17" s="13"/>
    </row>
    <row r="18" spans="1:13" ht="12.75">
      <c r="A18" s="1">
        <v>13</v>
      </c>
      <c r="B18" s="34" t="s">
        <v>82</v>
      </c>
      <c r="C18" s="13"/>
      <c r="D18" s="13">
        <v>0</v>
      </c>
      <c r="E18" s="1">
        <f t="shared" si="0"/>
        <v>0</v>
      </c>
      <c r="F18" s="13"/>
      <c r="G18" s="13">
        <v>0</v>
      </c>
      <c r="H18" s="13">
        <v>0</v>
      </c>
      <c r="I18" s="1">
        <f t="shared" si="1"/>
        <v>0</v>
      </c>
      <c r="J18" s="13"/>
      <c r="K18" s="13"/>
      <c r="L18" s="13"/>
      <c r="M18" s="13"/>
    </row>
    <row r="19" spans="1:13" ht="12.75">
      <c r="A19" s="1">
        <v>14</v>
      </c>
      <c r="B19" s="34" t="s">
        <v>83</v>
      </c>
      <c r="C19" s="13"/>
      <c r="D19" s="13"/>
      <c r="E19" s="1">
        <f t="shared" si="0"/>
        <v>0</v>
      </c>
      <c r="F19" s="13"/>
      <c r="G19" s="13"/>
      <c r="H19" s="13"/>
      <c r="I19" s="1">
        <f t="shared" si="1"/>
        <v>0</v>
      </c>
      <c r="J19" s="13"/>
      <c r="K19" s="13"/>
      <c r="L19" s="13"/>
      <c r="M19" s="13"/>
    </row>
    <row r="20" spans="1:13" ht="12.75">
      <c r="A20" s="1">
        <v>15</v>
      </c>
      <c r="B20" s="34" t="s">
        <v>170</v>
      </c>
      <c r="C20" s="13"/>
      <c r="D20" s="13"/>
      <c r="E20" s="1">
        <f t="shared" si="0"/>
        <v>0</v>
      </c>
      <c r="F20" s="13"/>
      <c r="G20" s="13"/>
      <c r="H20" s="13"/>
      <c r="I20" s="1">
        <f t="shared" si="1"/>
        <v>0</v>
      </c>
      <c r="J20" s="13"/>
      <c r="K20" s="13"/>
      <c r="L20" s="13"/>
      <c r="M20" s="13"/>
    </row>
    <row r="21" spans="1:13" s="45" customFormat="1" ht="12.75">
      <c r="A21" s="44">
        <v>16</v>
      </c>
      <c r="B21" s="34" t="s">
        <v>84</v>
      </c>
      <c r="C21" s="81"/>
      <c r="D21" s="81"/>
      <c r="E21" s="81">
        <f t="shared" si="0"/>
        <v>0</v>
      </c>
      <c r="F21" s="81"/>
      <c r="G21" s="81"/>
      <c r="H21" s="81"/>
      <c r="I21" s="81">
        <f t="shared" si="1"/>
        <v>0</v>
      </c>
      <c r="J21" s="81"/>
      <c r="K21" s="81"/>
      <c r="L21" s="81"/>
      <c r="M21" s="81"/>
    </row>
    <row r="22" spans="1:13" ht="12.75">
      <c r="A22" s="1">
        <v>17</v>
      </c>
      <c r="B22" s="34" t="s">
        <v>85</v>
      </c>
      <c r="C22" s="13">
        <v>0</v>
      </c>
      <c r="D22" s="13">
        <v>2822</v>
      </c>
      <c r="E22" s="1">
        <f t="shared" si="0"/>
        <v>2822</v>
      </c>
      <c r="F22" s="13">
        <v>2545</v>
      </c>
      <c r="G22" s="13"/>
      <c r="H22" s="13"/>
      <c r="I22" s="1">
        <f t="shared" si="1"/>
        <v>0</v>
      </c>
      <c r="J22" s="44">
        <v>163</v>
      </c>
      <c r="K22" s="44">
        <v>139</v>
      </c>
      <c r="L22" s="44">
        <v>13.2</v>
      </c>
      <c r="M22" s="13">
        <v>11.5</v>
      </c>
    </row>
    <row r="23" spans="1:13" ht="12.75">
      <c r="A23" s="1">
        <v>18</v>
      </c>
      <c r="B23" s="34" t="s">
        <v>151</v>
      </c>
      <c r="C23" s="13"/>
      <c r="D23" s="13"/>
      <c r="E23" s="1">
        <f t="shared" si="0"/>
        <v>0</v>
      </c>
      <c r="F23" s="13"/>
      <c r="G23" s="13"/>
      <c r="H23" s="13"/>
      <c r="I23" s="1">
        <f t="shared" si="1"/>
        <v>0</v>
      </c>
      <c r="J23" s="13"/>
      <c r="K23" s="13"/>
      <c r="L23" s="13"/>
      <c r="M23" s="13"/>
    </row>
    <row r="24" spans="1:13" ht="12.75">
      <c r="A24" s="1">
        <v>19</v>
      </c>
      <c r="B24" s="34" t="s">
        <v>86</v>
      </c>
      <c r="C24" s="13">
        <v>1391</v>
      </c>
      <c r="D24" s="13">
        <v>1484</v>
      </c>
      <c r="E24" s="1">
        <f t="shared" si="0"/>
        <v>93</v>
      </c>
      <c r="F24" s="13">
        <v>817</v>
      </c>
      <c r="G24" s="13">
        <v>427</v>
      </c>
      <c r="H24" s="13"/>
      <c r="I24" s="1"/>
      <c r="J24" s="13">
        <v>125</v>
      </c>
      <c r="K24" s="13">
        <v>63</v>
      </c>
      <c r="L24" s="13">
        <v>11</v>
      </c>
      <c r="M24" s="13">
        <v>9.1</v>
      </c>
    </row>
    <row r="25" spans="1:13" ht="12.75">
      <c r="A25" s="1">
        <v>20</v>
      </c>
      <c r="B25" s="34" t="s">
        <v>87</v>
      </c>
      <c r="C25" s="13"/>
      <c r="D25" s="13"/>
      <c r="E25" s="1">
        <f t="shared" si="0"/>
        <v>0</v>
      </c>
      <c r="F25" s="13"/>
      <c r="G25" s="13"/>
      <c r="H25" s="13"/>
      <c r="I25" s="1">
        <f t="shared" si="1"/>
        <v>0</v>
      </c>
      <c r="J25" s="13"/>
      <c r="K25" s="13"/>
      <c r="L25" s="13"/>
      <c r="M25" s="13"/>
    </row>
    <row r="26" spans="1:15" ht="12.75">
      <c r="A26" s="1">
        <v>21</v>
      </c>
      <c r="B26" s="34" t="s">
        <v>88</v>
      </c>
      <c r="C26" s="13">
        <v>6701</v>
      </c>
      <c r="D26" s="13">
        <v>5993</v>
      </c>
      <c r="E26" s="1">
        <f t="shared" si="0"/>
        <v>-708</v>
      </c>
      <c r="F26" s="13">
        <v>5255</v>
      </c>
      <c r="G26" s="13">
        <v>490</v>
      </c>
      <c r="H26" s="13"/>
      <c r="I26" s="1"/>
      <c r="J26" s="13">
        <v>451</v>
      </c>
      <c r="K26" s="13">
        <v>396</v>
      </c>
      <c r="L26" s="13">
        <v>11.3</v>
      </c>
      <c r="M26" s="13">
        <v>10.2</v>
      </c>
      <c r="O26" t="s">
        <v>57</v>
      </c>
    </row>
    <row r="27" spans="1:19" s="11" customFormat="1" ht="12.75">
      <c r="A27" s="77">
        <v>22</v>
      </c>
      <c r="B27" s="107" t="s">
        <v>103</v>
      </c>
      <c r="C27" s="108">
        <v>60</v>
      </c>
      <c r="D27" s="27"/>
      <c r="E27" s="27">
        <f t="shared" si="0"/>
        <v>-60</v>
      </c>
      <c r="F27" s="27"/>
      <c r="G27" s="9">
        <v>18</v>
      </c>
      <c r="H27" s="27"/>
      <c r="I27" s="9"/>
      <c r="J27" s="27"/>
      <c r="K27" s="27"/>
      <c r="L27" s="27"/>
      <c r="M27" s="9"/>
      <c r="N27" s="90"/>
      <c r="O27" s="46"/>
      <c r="P27" s="26"/>
      <c r="Q27" s="26"/>
      <c r="R27" s="26"/>
      <c r="S27" s="26"/>
    </row>
    <row r="28" spans="1:19" s="11" customFormat="1" ht="12.75">
      <c r="A28" s="117">
        <v>23</v>
      </c>
      <c r="B28" s="107" t="s">
        <v>147</v>
      </c>
      <c r="C28" s="108"/>
      <c r="D28" s="27">
        <v>198</v>
      </c>
      <c r="E28" s="27"/>
      <c r="F28" s="27">
        <v>198</v>
      </c>
      <c r="G28" s="9"/>
      <c r="H28" s="27"/>
      <c r="I28" s="9"/>
      <c r="J28" s="27">
        <v>13</v>
      </c>
      <c r="K28" s="27">
        <v>13</v>
      </c>
      <c r="L28" s="27">
        <v>8.1</v>
      </c>
      <c r="M28" s="118"/>
      <c r="N28" s="90"/>
      <c r="O28" s="46"/>
      <c r="P28" s="26"/>
      <c r="Q28" s="26"/>
      <c r="R28" s="26"/>
      <c r="S28" s="26"/>
    </row>
    <row r="29" spans="1:19" s="11" customFormat="1" ht="12.75">
      <c r="A29" s="117">
        <v>24</v>
      </c>
      <c r="B29" s="107" t="s">
        <v>110</v>
      </c>
      <c r="C29" s="108"/>
      <c r="D29" s="27"/>
      <c r="E29" s="27"/>
      <c r="F29" s="27"/>
      <c r="G29" s="9"/>
      <c r="H29" s="27"/>
      <c r="I29" s="9"/>
      <c r="J29" s="27"/>
      <c r="K29" s="27"/>
      <c r="L29" s="27"/>
      <c r="M29" s="118"/>
      <c r="N29" s="90"/>
      <c r="O29" s="46"/>
      <c r="P29" s="26"/>
      <c r="Q29" s="26"/>
      <c r="R29" s="26"/>
      <c r="S29" s="26"/>
    </row>
    <row r="30" spans="1:19" s="11" customFormat="1" ht="12.75">
      <c r="A30" s="117">
        <v>25</v>
      </c>
      <c r="B30" s="107" t="s">
        <v>114</v>
      </c>
      <c r="C30" s="108"/>
      <c r="D30" s="27"/>
      <c r="E30" s="27"/>
      <c r="F30" s="27"/>
      <c r="G30" s="9"/>
      <c r="H30" s="27"/>
      <c r="I30" s="9"/>
      <c r="J30" s="27"/>
      <c r="K30" s="27"/>
      <c r="L30" s="27"/>
      <c r="M30" s="118"/>
      <c r="N30" s="90"/>
      <c r="O30" s="46"/>
      <c r="P30" s="26"/>
      <c r="Q30" s="26"/>
      <c r="R30" s="26"/>
      <c r="S30" s="26"/>
    </row>
    <row r="31" spans="1:19" ht="12.75">
      <c r="A31" s="109"/>
      <c r="B31" s="9" t="s">
        <v>89</v>
      </c>
      <c r="C31" s="27">
        <f>SUM(C6:C30)</f>
        <v>9446</v>
      </c>
      <c r="D31" s="27">
        <f>SUM(D6:D30)</f>
        <v>11911</v>
      </c>
      <c r="E31" s="10">
        <v>1762</v>
      </c>
      <c r="F31" s="10">
        <f>SUM(F6:F28)</f>
        <v>9789</v>
      </c>
      <c r="G31" s="27">
        <v>404</v>
      </c>
      <c r="H31" s="20"/>
      <c r="I31" s="17"/>
      <c r="J31" s="10">
        <f>SUM(J6:J30)</f>
        <v>886</v>
      </c>
      <c r="K31" s="10">
        <f>SUM(K6:K28)</f>
        <v>700</v>
      </c>
      <c r="L31" s="10">
        <v>11.5</v>
      </c>
      <c r="M31" s="10">
        <v>9.1</v>
      </c>
      <c r="N31" s="26"/>
      <c r="O31" s="26"/>
      <c r="P31" s="26"/>
      <c r="Q31" s="26"/>
      <c r="R31" s="26"/>
      <c r="S31" s="26"/>
    </row>
    <row r="189" ht="12.75">
      <c r="C189">
        <v>0</v>
      </c>
    </row>
  </sheetData>
  <mergeCells count="17">
    <mergeCell ref="H4:H5"/>
    <mergeCell ref="G3:I3"/>
    <mergeCell ref="I4:I5"/>
    <mergeCell ref="C3:E3"/>
    <mergeCell ref="C4:C5"/>
    <mergeCell ref="D4:D5"/>
    <mergeCell ref="E4:E5"/>
    <mergeCell ref="L4:L5"/>
    <mergeCell ref="M4:M5"/>
    <mergeCell ref="L3:M3"/>
    <mergeCell ref="A1:M1"/>
    <mergeCell ref="B3:B5"/>
    <mergeCell ref="A3:A5"/>
    <mergeCell ref="J3:K3"/>
    <mergeCell ref="J4:J5"/>
    <mergeCell ref="K4:K5"/>
    <mergeCell ref="G4:G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workbookViewId="0" topLeftCell="A1">
      <pane xSplit="2" ySplit="5" topLeftCell="G6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P18" sqref="P18"/>
    </sheetView>
  </sheetViews>
  <sheetFormatPr defaultColWidth="9.00390625" defaultRowHeight="12.75"/>
  <cols>
    <col min="1" max="1" width="3.375" style="8" customWidth="1"/>
    <col min="2" max="2" width="35.75390625" style="0" customWidth="1"/>
    <col min="5" max="5" width="11.625" style="0" bestFit="1" customWidth="1"/>
    <col min="16" max="16" width="12.375" style="0" bestFit="1" customWidth="1"/>
  </cols>
  <sheetData>
    <row r="1" spans="2:14" ht="15.75">
      <c r="B1" s="231" t="s">
        <v>187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1:14" ht="12.75">
      <c r="K2" s="210"/>
      <c r="L2" s="210"/>
      <c r="M2" s="210"/>
      <c r="N2" s="210"/>
    </row>
    <row r="3" spans="1:20" ht="12.75">
      <c r="A3" s="219" t="s">
        <v>38</v>
      </c>
      <c r="B3" s="223" t="s">
        <v>73</v>
      </c>
      <c r="C3" s="219" t="s">
        <v>34</v>
      </c>
      <c r="D3" s="219"/>
      <c r="E3" s="219"/>
      <c r="F3" s="219"/>
      <c r="G3" s="219"/>
      <c r="H3" s="219"/>
      <c r="I3" s="219" t="s">
        <v>35</v>
      </c>
      <c r="J3" s="219"/>
      <c r="K3" s="219"/>
      <c r="L3" s="219"/>
      <c r="M3" s="219"/>
      <c r="N3" s="219"/>
      <c r="O3" s="219" t="s">
        <v>28</v>
      </c>
      <c r="P3" s="219"/>
      <c r="Q3" s="219"/>
      <c r="R3" s="219"/>
      <c r="S3" s="219"/>
      <c r="T3" s="219"/>
    </row>
    <row r="4" spans="1:20" ht="12.75">
      <c r="A4" s="219"/>
      <c r="B4" s="224"/>
      <c r="C4" s="219" t="s">
        <v>36</v>
      </c>
      <c r="D4" s="219"/>
      <c r="E4" s="219"/>
      <c r="F4" s="219" t="s">
        <v>30</v>
      </c>
      <c r="G4" s="219"/>
      <c r="H4" s="219"/>
      <c r="I4" s="219" t="s">
        <v>36</v>
      </c>
      <c r="J4" s="219"/>
      <c r="K4" s="219"/>
      <c r="L4" s="219" t="s">
        <v>30</v>
      </c>
      <c r="M4" s="219"/>
      <c r="N4" s="219"/>
      <c r="O4" s="219" t="s">
        <v>29</v>
      </c>
      <c r="P4" s="219"/>
      <c r="Q4" s="219"/>
      <c r="R4" s="219" t="s">
        <v>30</v>
      </c>
      <c r="S4" s="219"/>
      <c r="T4" s="219"/>
    </row>
    <row r="5" spans="1:20" ht="12.75">
      <c r="A5" s="219"/>
      <c r="B5" s="225"/>
      <c r="C5" s="1" t="s">
        <v>126</v>
      </c>
      <c r="D5" s="1" t="s">
        <v>157</v>
      </c>
      <c r="E5" s="1" t="s">
        <v>37</v>
      </c>
      <c r="F5" s="1" t="s">
        <v>126</v>
      </c>
      <c r="G5" s="1" t="s">
        <v>157</v>
      </c>
      <c r="H5" s="1" t="s">
        <v>37</v>
      </c>
      <c r="I5" s="1" t="s">
        <v>126</v>
      </c>
      <c r="J5" s="1" t="s">
        <v>157</v>
      </c>
      <c r="K5" s="1" t="s">
        <v>37</v>
      </c>
      <c r="L5" s="1" t="s">
        <v>126</v>
      </c>
      <c r="M5" s="1" t="s">
        <v>157</v>
      </c>
      <c r="N5" s="1" t="s">
        <v>37</v>
      </c>
      <c r="O5" s="1" t="s">
        <v>126</v>
      </c>
      <c r="P5" s="1" t="s">
        <v>157</v>
      </c>
      <c r="Q5" s="1" t="s">
        <v>31</v>
      </c>
      <c r="R5" s="1" t="s">
        <v>126</v>
      </c>
      <c r="S5" s="1" t="s">
        <v>157</v>
      </c>
      <c r="T5" s="1" t="s">
        <v>31</v>
      </c>
    </row>
    <row r="6" spans="1:20" ht="12.75">
      <c r="A6" s="1">
        <v>1</v>
      </c>
      <c r="B6" s="34" t="s">
        <v>74</v>
      </c>
      <c r="C6" s="13"/>
      <c r="D6" s="13"/>
      <c r="E6" s="15">
        <v>0</v>
      </c>
      <c r="F6" s="18"/>
      <c r="G6" s="13"/>
      <c r="H6" s="15">
        <v>0</v>
      </c>
      <c r="I6" s="13">
        <v>13</v>
      </c>
      <c r="J6" s="13">
        <v>78</v>
      </c>
      <c r="K6" s="15">
        <f>J6/I6*100</f>
        <v>600</v>
      </c>
      <c r="L6" s="13">
        <v>726</v>
      </c>
      <c r="M6" s="13">
        <v>1191</v>
      </c>
      <c r="N6" s="15">
        <f aca="true" t="shared" si="0" ref="N6:N26">M6/L6*100</f>
        <v>164.0495867768595</v>
      </c>
      <c r="O6" s="13"/>
      <c r="P6" s="13">
        <v>1</v>
      </c>
      <c r="Q6" s="1">
        <f>P6-O6</f>
        <v>1</v>
      </c>
      <c r="R6" s="13">
        <v>20</v>
      </c>
      <c r="S6" s="13">
        <v>25</v>
      </c>
      <c r="T6" s="1">
        <f>S6-R6</f>
        <v>5</v>
      </c>
    </row>
    <row r="7" spans="1:20" ht="12.75">
      <c r="A7" s="1">
        <v>2</v>
      </c>
      <c r="B7" s="34" t="s">
        <v>106</v>
      </c>
      <c r="C7" s="13"/>
      <c r="D7" s="13"/>
      <c r="E7" s="15" t="e">
        <f aca="true" t="shared" si="1" ref="E7:E26">D7/C7*100</f>
        <v>#DIV/0!</v>
      </c>
      <c r="F7" s="18"/>
      <c r="G7" s="13"/>
      <c r="H7" s="15">
        <v>0</v>
      </c>
      <c r="I7" s="13">
        <v>16</v>
      </c>
      <c r="J7" s="13"/>
      <c r="K7" s="15">
        <f>J7/I7*100</f>
        <v>0</v>
      </c>
      <c r="L7" s="13"/>
      <c r="M7" s="13"/>
      <c r="N7" s="15" t="e">
        <f t="shared" si="0"/>
        <v>#DIV/0!</v>
      </c>
      <c r="O7" s="13">
        <v>4</v>
      </c>
      <c r="P7" s="13"/>
      <c r="Q7" s="1">
        <f aca="true" t="shared" si="2" ref="Q7:Q26">P7-O7</f>
        <v>-4</v>
      </c>
      <c r="R7" s="13"/>
      <c r="S7" s="13"/>
      <c r="T7" s="1">
        <f aca="true" t="shared" si="3" ref="T7:T27">S7-R7</f>
        <v>0</v>
      </c>
    </row>
    <row r="8" spans="1:20" ht="12.75">
      <c r="A8" s="1">
        <v>3</v>
      </c>
      <c r="B8" s="34" t="s">
        <v>90</v>
      </c>
      <c r="C8" s="13"/>
      <c r="D8" s="13"/>
      <c r="E8" s="15" t="e">
        <f t="shared" si="1"/>
        <v>#DIV/0!</v>
      </c>
      <c r="F8" s="18"/>
      <c r="G8" s="13"/>
      <c r="H8" s="15" t="e">
        <f aca="true" t="shared" si="4" ref="H8:H26">G8/F8*100</f>
        <v>#DIV/0!</v>
      </c>
      <c r="I8" s="13"/>
      <c r="J8" s="13"/>
      <c r="K8" s="15" t="e">
        <f>J8/I8*100</f>
        <v>#DIV/0!</v>
      </c>
      <c r="L8" s="13">
        <v>85</v>
      </c>
      <c r="M8" s="13">
        <v>28</v>
      </c>
      <c r="N8" s="15">
        <f t="shared" si="0"/>
        <v>32.94117647058823</v>
      </c>
      <c r="O8" s="13"/>
      <c r="P8" s="13"/>
      <c r="Q8" s="1">
        <f t="shared" si="2"/>
        <v>0</v>
      </c>
      <c r="R8" s="13"/>
      <c r="S8" s="13"/>
      <c r="T8" s="1">
        <f t="shared" si="3"/>
        <v>0</v>
      </c>
    </row>
    <row r="9" spans="1:20" ht="12.75">
      <c r="A9" s="1">
        <v>4</v>
      </c>
      <c r="B9" s="34" t="s">
        <v>75</v>
      </c>
      <c r="C9" s="13"/>
      <c r="D9" s="13"/>
      <c r="E9" s="15" t="e">
        <f t="shared" si="1"/>
        <v>#DIV/0!</v>
      </c>
      <c r="F9" s="18"/>
      <c r="G9" s="13"/>
      <c r="H9" s="15">
        <v>0</v>
      </c>
      <c r="I9" s="13">
        <v>5</v>
      </c>
      <c r="J9" s="13">
        <v>5</v>
      </c>
      <c r="K9" s="15">
        <f>J9/I9*100</f>
        <v>100</v>
      </c>
      <c r="L9" s="13">
        <v>22</v>
      </c>
      <c r="M9" s="13"/>
      <c r="N9" s="15">
        <f t="shared" si="0"/>
        <v>0</v>
      </c>
      <c r="O9" s="13"/>
      <c r="P9" s="13"/>
      <c r="Q9" s="1">
        <f t="shared" si="2"/>
        <v>0</v>
      </c>
      <c r="R9" s="13">
        <v>11</v>
      </c>
      <c r="S9" s="13">
        <v>1</v>
      </c>
      <c r="T9" s="1">
        <f t="shared" si="3"/>
        <v>-10</v>
      </c>
    </row>
    <row r="10" spans="1:20" ht="12.75">
      <c r="A10" s="1">
        <v>5</v>
      </c>
      <c r="B10" s="34" t="s">
        <v>76</v>
      </c>
      <c r="C10" s="13"/>
      <c r="D10" s="13"/>
      <c r="E10" s="15">
        <v>0</v>
      </c>
      <c r="F10" s="18"/>
      <c r="G10" s="13"/>
      <c r="H10" s="15">
        <v>0</v>
      </c>
      <c r="I10" s="13"/>
      <c r="J10" s="13"/>
      <c r="K10" s="15" t="e">
        <f>J10/I10*100</f>
        <v>#DIV/0!</v>
      </c>
      <c r="L10" s="13"/>
      <c r="M10" s="13"/>
      <c r="N10" s="15" t="e">
        <f t="shared" si="0"/>
        <v>#DIV/0!</v>
      </c>
      <c r="O10" s="13"/>
      <c r="P10" s="13"/>
      <c r="Q10" s="1">
        <f t="shared" si="2"/>
        <v>0</v>
      </c>
      <c r="R10" s="13">
        <v>10</v>
      </c>
      <c r="S10" s="13"/>
      <c r="T10" s="1">
        <f t="shared" si="3"/>
        <v>-10</v>
      </c>
    </row>
    <row r="11" spans="1:20" ht="12.75">
      <c r="A11" s="1">
        <v>6</v>
      </c>
      <c r="B11" s="34" t="s">
        <v>141</v>
      </c>
      <c r="C11" s="13"/>
      <c r="D11" s="13"/>
      <c r="E11" s="15" t="e">
        <f t="shared" si="1"/>
        <v>#DIV/0!</v>
      </c>
      <c r="F11" s="18"/>
      <c r="G11" s="13"/>
      <c r="H11" s="15" t="e">
        <f t="shared" si="4"/>
        <v>#DIV/0!</v>
      </c>
      <c r="I11" s="13">
        <v>10</v>
      </c>
      <c r="J11" s="13">
        <v>11</v>
      </c>
      <c r="K11" s="15">
        <f aca="true" t="shared" si="5" ref="K11:K26">J11/I11*100</f>
        <v>110.00000000000001</v>
      </c>
      <c r="L11" s="13">
        <v>197</v>
      </c>
      <c r="M11" s="13">
        <v>136</v>
      </c>
      <c r="N11" s="15">
        <f t="shared" si="0"/>
        <v>69.03553299492386</v>
      </c>
      <c r="O11" s="13"/>
      <c r="P11" s="13"/>
      <c r="Q11" s="1">
        <f t="shared" si="2"/>
        <v>0</v>
      </c>
      <c r="R11" s="13">
        <v>7</v>
      </c>
      <c r="S11" s="13">
        <v>2</v>
      </c>
      <c r="T11" s="1">
        <v>0</v>
      </c>
    </row>
    <row r="12" spans="1:20" ht="12.75">
      <c r="A12" s="1">
        <v>7</v>
      </c>
      <c r="B12" s="34" t="s">
        <v>77</v>
      </c>
      <c r="C12" s="13"/>
      <c r="D12" s="13"/>
      <c r="E12" s="15">
        <v>0</v>
      </c>
      <c r="F12" s="18"/>
      <c r="G12" s="13"/>
      <c r="H12" s="15">
        <v>0</v>
      </c>
      <c r="I12" s="13"/>
      <c r="J12" s="13"/>
      <c r="K12" s="15" t="e">
        <f t="shared" si="5"/>
        <v>#DIV/0!</v>
      </c>
      <c r="L12" s="13">
        <v>114</v>
      </c>
      <c r="M12" s="13"/>
      <c r="N12" s="15">
        <f t="shared" si="0"/>
        <v>0</v>
      </c>
      <c r="O12" s="13"/>
      <c r="P12" s="13"/>
      <c r="Q12" s="1">
        <v>0</v>
      </c>
      <c r="R12" s="13"/>
      <c r="S12" s="13"/>
      <c r="T12" s="1">
        <f t="shared" si="3"/>
        <v>0</v>
      </c>
    </row>
    <row r="13" spans="1:20" ht="12.75">
      <c r="A13" s="1">
        <v>8</v>
      </c>
      <c r="B13" s="34" t="s">
        <v>78</v>
      </c>
      <c r="C13" s="13">
        <v>36</v>
      </c>
      <c r="D13" s="13"/>
      <c r="E13" s="15">
        <f t="shared" si="1"/>
        <v>0</v>
      </c>
      <c r="F13" s="18"/>
      <c r="G13" s="13"/>
      <c r="H13" s="15" t="e">
        <f t="shared" si="4"/>
        <v>#DIV/0!</v>
      </c>
      <c r="I13" s="13">
        <v>185</v>
      </c>
      <c r="J13" s="13">
        <v>192</v>
      </c>
      <c r="K13" s="15">
        <f t="shared" si="5"/>
        <v>103.78378378378379</v>
      </c>
      <c r="L13" s="13"/>
      <c r="M13" s="13"/>
      <c r="N13" s="15" t="e">
        <f t="shared" si="0"/>
        <v>#DIV/0!</v>
      </c>
      <c r="O13" s="13"/>
      <c r="P13" s="13"/>
      <c r="Q13" s="1">
        <f t="shared" si="2"/>
        <v>0</v>
      </c>
      <c r="R13" s="13"/>
      <c r="S13" s="13"/>
      <c r="T13" s="1">
        <f t="shared" si="3"/>
        <v>0</v>
      </c>
    </row>
    <row r="14" spans="1:20" ht="12.75">
      <c r="A14" s="1">
        <v>9</v>
      </c>
      <c r="B14" s="34" t="s">
        <v>140</v>
      </c>
      <c r="C14" s="13"/>
      <c r="D14" s="13"/>
      <c r="E14" s="15" t="e">
        <f t="shared" si="1"/>
        <v>#DIV/0!</v>
      </c>
      <c r="F14" s="18"/>
      <c r="G14" s="13"/>
      <c r="H14" s="15">
        <v>0</v>
      </c>
      <c r="I14" s="13">
        <v>7</v>
      </c>
      <c r="J14" s="13"/>
      <c r="K14" s="15">
        <f t="shared" si="5"/>
        <v>0</v>
      </c>
      <c r="L14" s="13"/>
      <c r="M14" s="13"/>
      <c r="N14" s="15" t="e">
        <f t="shared" si="0"/>
        <v>#DIV/0!</v>
      </c>
      <c r="O14" s="13">
        <v>5</v>
      </c>
      <c r="P14" s="13">
        <v>14</v>
      </c>
      <c r="Q14" s="1">
        <f t="shared" si="2"/>
        <v>9</v>
      </c>
      <c r="R14" s="13"/>
      <c r="S14" s="13"/>
      <c r="T14" s="1">
        <f t="shared" si="3"/>
        <v>0</v>
      </c>
    </row>
    <row r="15" spans="1:20" ht="12.75">
      <c r="A15" s="1">
        <v>10</v>
      </c>
      <c r="B15" s="34" t="s">
        <v>79</v>
      </c>
      <c r="C15" s="13"/>
      <c r="D15" s="13"/>
      <c r="E15" s="15" t="e">
        <f t="shared" si="1"/>
        <v>#DIV/0!</v>
      </c>
      <c r="F15" s="18"/>
      <c r="G15" s="13"/>
      <c r="H15" s="15">
        <v>0</v>
      </c>
      <c r="I15" s="13">
        <v>103</v>
      </c>
      <c r="J15" s="13"/>
      <c r="K15" s="15">
        <f t="shared" si="5"/>
        <v>0</v>
      </c>
      <c r="L15" s="13"/>
      <c r="M15" s="13"/>
      <c r="N15" s="15" t="e">
        <f t="shared" si="0"/>
        <v>#DIV/0!</v>
      </c>
      <c r="O15" s="81">
        <v>16</v>
      </c>
      <c r="P15" s="81">
        <v>24</v>
      </c>
      <c r="Q15" s="81">
        <f t="shared" si="2"/>
        <v>8</v>
      </c>
      <c r="R15" s="81"/>
      <c r="S15" s="81"/>
      <c r="T15" s="81">
        <f t="shared" si="3"/>
        <v>0</v>
      </c>
    </row>
    <row r="16" spans="1:20" ht="12.75">
      <c r="A16" s="1">
        <v>11</v>
      </c>
      <c r="B16" s="34" t="s">
        <v>146</v>
      </c>
      <c r="C16" s="13"/>
      <c r="D16" s="13"/>
      <c r="E16" s="15" t="e">
        <f t="shared" si="1"/>
        <v>#DIV/0!</v>
      </c>
      <c r="F16" s="18"/>
      <c r="G16" s="13"/>
      <c r="H16" s="15">
        <v>0</v>
      </c>
      <c r="I16" s="13"/>
      <c r="J16" s="13"/>
      <c r="K16" s="15" t="e">
        <f t="shared" si="5"/>
        <v>#DIV/0!</v>
      </c>
      <c r="L16" s="13"/>
      <c r="M16" s="13"/>
      <c r="N16" s="15" t="e">
        <f t="shared" si="0"/>
        <v>#DIV/0!</v>
      </c>
      <c r="O16" s="13"/>
      <c r="P16" s="13"/>
      <c r="Q16" s="13">
        <f t="shared" si="2"/>
        <v>0</v>
      </c>
      <c r="R16" s="13"/>
      <c r="S16" s="13"/>
      <c r="T16" s="13">
        <f t="shared" si="3"/>
        <v>0</v>
      </c>
    </row>
    <row r="17" spans="1:20" ht="12.75">
      <c r="A17" s="1">
        <v>12</v>
      </c>
      <c r="B17" s="34" t="s">
        <v>81</v>
      </c>
      <c r="C17" s="13"/>
      <c r="D17" s="13"/>
      <c r="E17" s="15" t="e">
        <f t="shared" si="1"/>
        <v>#DIV/0!</v>
      </c>
      <c r="F17" s="18"/>
      <c r="G17" s="13"/>
      <c r="H17" s="15">
        <v>0</v>
      </c>
      <c r="I17" s="13">
        <v>11</v>
      </c>
      <c r="J17" s="13"/>
      <c r="K17" s="15">
        <f t="shared" si="5"/>
        <v>0</v>
      </c>
      <c r="L17" s="13"/>
      <c r="M17" s="13"/>
      <c r="N17" s="15" t="e">
        <f t="shared" si="0"/>
        <v>#DIV/0!</v>
      </c>
      <c r="O17" s="13">
        <v>1</v>
      </c>
      <c r="P17" s="13"/>
      <c r="Q17" s="13">
        <f t="shared" si="2"/>
        <v>-1</v>
      </c>
      <c r="R17" s="13"/>
      <c r="S17" s="13"/>
      <c r="T17" s="1">
        <f t="shared" si="3"/>
        <v>0</v>
      </c>
    </row>
    <row r="18" spans="1:20" ht="12.75">
      <c r="A18" s="1">
        <v>13</v>
      </c>
      <c r="B18" s="34" t="s">
        <v>82</v>
      </c>
      <c r="C18" s="13">
        <v>155</v>
      </c>
      <c r="D18" s="13"/>
      <c r="E18" s="15">
        <f t="shared" si="1"/>
        <v>0</v>
      </c>
      <c r="F18" s="18"/>
      <c r="G18" s="13"/>
      <c r="H18" s="15">
        <v>0</v>
      </c>
      <c r="I18" s="13"/>
      <c r="J18" s="13"/>
      <c r="K18" s="15" t="e">
        <f t="shared" si="5"/>
        <v>#DIV/0!</v>
      </c>
      <c r="L18" s="13"/>
      <c r="M18" s="13"/>
      <c r="N18" s="15" t="e">
        <f t="shared" si="0"/>
        <v>#DIV/0!</v>
      </c>
      <c r="O18" s="13">
        <v>6</v>
      </c>
      <c r="P18" s="13">
        <v>27</v>
      </c>
      <c r="Q18" s="13">
        <f t="shared" si="2"/>
        <v>21</v>
      </c>
      <c r="R18" s="13">
        <v>17</v>
      </c>
      <c r="S18" s="13"/>
      <c r="T18" s="1">
        <f>S18-R18</f>
        <v>-17</v>
      </c>
    </row>
    <row r="19" spans="1:20" ht="12.75">
      <c r="A19" s="1">
        <v>14</v>
      </c>
      <c r="B19" s="34" t="s">
        <v>154</v>
      </c>
      <c r="C19" s="13"/>
      <c r="D19" s="13"/>
      <c r="E19" s="15" t="e">
        <f t="shared" si="1"/>
        <v>#DIV/0!</v>
      </c>
      <c r="F19" s="18"/>
      <c r="G19" s="13"/>
      <c r="H19" s="15">
        <v>0</v>
      </c>
      <c r="I19" s="13"/>
      <c r="J19" s="13"/>
      <c r="K19" s="15" t="e">
        <f t="shared" si="5"/>
        <v>#DIV/0!</v>
      </c>
      <c r="L19" s="13"/>
      <c r="M19" s="13"/>
      <c r="N19" s="15" t="e">
        <f t="shared" si="0"/>
        <v>#DIV/0!</v>
      </c>
      <c r="O19" s="13"/>
      <c r="P19" s="13"/>
      <c r="Q19" s="13">
        <f t="shared" si="2"/>
        <v>0</v>
      </c>
      <c r="R19" s="13"/>
      <c r="S19" s="13"/>
      <c r="T19" s="1">
        <f t="shared" si="3"/>
        <v>0</v>
      </c>
    </row>
    <row r="20" spans="1:20" ht="12.75">
      <c r="A20" s="1">
        <v>15</v>
      </c>
      <c r="B20" s="34" t="s">
        <v>169</v>
      </c>
      <c r="C20" s="13"/>
      <c r="D20" s="13"/>
      <c r="E20" s="15" t="e">
        <f t="shared" si="1"/>
        <v>#DIV/0!</v>
      </c>
      <c r="F20" s="18"/>
      <c r="G20" s="13"/>
      <c r="H20" s="15" t="e">
        <f t="shared" si="4"/>
        <v>#DIV/0!</v>
      </c>
      <c r="I20" s="13"/>
      <c r="J20" s="13"/>
      <c r="K20" s="15" t="e">
        <f t="shared" si="5"/>
        <v>#DIV/0!</v>
      </c>
      <c r="L20" s="13"/>
      <c r="M20" s="13"/>
      <c r="N20" s="15" t="e">
        <f t="shared" si="0"/>
        <v>#DIV/0!</v>
      </c>
      <c r="O20" s="13"/>
      <c r="P20" s="13"/>
      <c r="Q20" s="13">
        <f t="shared" si="2"/>
        <v>0</v>
      </c>
      <c r="R20" s="13"/>
      <c r="S20" s="13"/>
      <c r="T20" s="1">
        <f t="shared" si="3"/>
        <v>0</v>
      </c>
    </row>
    <row r="21" spans="1:20" ht="12.75">
      <c r="A21" s="1">
        <v>16</v>
      </c>
      <c r="B21" s="34" t="s">
        <v>84</v>
      </c>
      <c r="C21" s="44"/>
      <c r="D21" s="44"/>
      <c r="E21" s="15" t="e">
        <f t="shared" si="1"/>
        <v>#DIV/0!</v>
      </c>
      <c r="F21" s="105"/>
      <c r="G21" s="44"/>
      <c r="H21" s="15" t="e">
        <f t="shared" si="4"/>
        <v>#DIV/0!</v>
      </c>
      <c r="I21" s="13"/>
      <c r="J21" s="13"/>
      <c r="K21" s="15" t="e">
        <f t="shared" si="5"/>
        <v>#DIV/0!</v>
      </c>
      <c r="L21" s="13"/>
      <c r="M21" s="13"/>
      <c r="N21" s="15" t="e">
        <f t="shared" si="0"/>
        <v>#DIV/0!</v>
      </c>
      <c r="O21" s="13"/>
      <c r="P21" s="13"/>
      <c r="Q21" s="13">
        <f t="shared" si="2"/>
        <v>0</v>
      </c>
      <c r="R21" s="13"/>
      <c r="S21" s="13"/>
      <c r="T21" s="1">
        <f t="shared" si="3"/>
        <v>0</v>
      </c>
    </row>
    <row r="22" spans="1:20" ht="12.75">
      <c r="A22" s="1">
        <v>17</v>
      </c>
      <c r="B22" s="34" t="s">
        <v>174</v>
      </c>
      <c r="C22" s="13"/>
      <c r="D22" s="13"/>
      <c r="E22" s="15" t="e">
        <f t="shared" si="1"/>
        <v>#DIV/0!</v>
      </c>
      <c r="F22" s="18"/>
      <c r="G22" s="13"/>
      <c r="H22" s="15" t="e">
        <f t="shared" si="4"/>
        <v>#DIV/0!</v>
      </c>
      <c r="I22" s="13"/>
      <c r="J22" s="13"/>
      <c r="K22" s="15" t="e">
        <f t="shared" si="5"/>
        <v>#DIV/0!</v>
      </c>
      <c r="L22" s="13"/>
      <c r="M22" s="13"/>
      <c r="N22" s="15" t="e">
        <f t="shared" si="0"/>
        <v>#DIV/0!</v>
      </c>
      <c r="O22" s="13"/>
      <c r="P22" s="13"/>
      <c r="Q22" s="13">
        <f t="shared" si="2"/>
        <v>0</v>
      </c>
      <c r="R22" s="13">
        <v>155</v>
      </c>
      <c r="S22" s="13">
        <v>377</v>
      </c>
      <c r="T22" s="1">
        <f t="shared" si="3"/>
        <v>222</v>
      </c>
    </row>
    <row r="23" spans="1:20" ht="12.75">
      <c r="A23" s="1">
        <v>18</v>
      </c>
      <c r="B23" s="34" t="s">
        <v>151</v>
      </c>
      <c r="C23" s="13"/>
      <c r="D23" s="13"/>
      <c r="E23" s="15">
        <v>0</v>
      </c>
      <c r="F23" s="18"/>
      <c r="G23" s="13"/>
      <c r="H23" s="15" t="e">
        <f t="shared" si="4"/>
        <v>#DIV/0!</v>
      </c>
      <c r="I23" s="13"/>
      <c r="J23" s="13"/>
      <c r="K23" s="15" t="e">
        <f t="shared" si="5"/>
        <v>#DIV/0!</v>
      </c>
      <c r="L23" s="13"/>
      <c r="M23" s="13"/>
      <c r="N23" s="15" t="e">
        <f t="shared" si="0"/>
        <v>#DIV/0!</v>
      </c>
      <c r="O23" s="13"/>
      <c r="P23" s="13"/>
      <c r="Q23" s="13">
        <f t="shared" si="2"/>
        <v>0</v>
      </c>
      <c r="R23" s="13"/>
      <c r="S23" s="13"/>
      <c r="T23" s="1">
        <f t="shared" si="3"/>
        <v>0</v>
      </c>
    </row>
    <row r="24" spans="1:20" ht="12.75">
      <c r="A24" s="1">
        <v>19</v>
      </c>
      <c r="B24" s="34" t="s">
        <v>86</v>
      </c>
      <c r="C24" s="13"/>
      <c r="D24" s="13"/>
      <c r="E24" s="15" t="e">
        <f t="shared" si="1"/>
        <v>#DIV/0!</v>
      </c>
      <c r="F24" s="18"/>
      <c r="G24" s="13"/>
      <c r="H24" s="15" t="e">
        <f t="shared" si="4"/>
        <v>#DIV/0!</v>
      </c>
      <c r="I24" s="13"/>
      <c r="J24" s="13"/>
      <c r="K24" s="15" t="e">
        <f t="shared" si="5"/>
        <v>#DIV/0!</v>
      </c>
      <c r="L24" s="13"/>
      <c r="M24" s="13"/>
      <c r="N24" s="15" t="e">
        <f t="shared" si="0"/>
        <v>#DIV/0!</v>
      </c>
      <c r="O24" s="13">
        <v>1</v>
      </c>
      <c r="P24" s="13">
        <v>2</v>
      </c>
      <c r="Q24" s="13">
        <f>P24-O24</f>
        <v>1</v>
      </c>
      <c r="R24" s="13">
        <v>312</v>
      </c>
      <c r="S24" s="13">
        <v>367</v>
      </c>
      <c r="T24" s="1">
        <f>S24-R24</f>
        <v>55</v>
      </c>
    </row>
    <row r="25" spans="1:20" ht="12.75">
      <c r="A25" s="1">
        <v>20</v>
      </c>
      <c r="B25" s="34" t="s">
        <v>87</v>
      </c>
      <c r="C25" s="13"/>
      <c r="D25" s="13"/>
      <c r="E25" s="15" t="e">
        <f t="shared" si="1"/>
        <v>#DIV/0!</v>
      </c>
      <c r="F25" s="18"/>
      <c r="G25" s="13"/>
      <c r="H25" s="15" t="e">
        <f t="shared" si="4"/>
        <v>#DIV/0!</v>
      </c>
      <c r="I25" s="13">
        <v>123</v>
      </c>
      <c r="J25" s="13">
        <v>94</v>
      </c>
      <c r="K25" s="15">
        <f t="shared" si="5"/>
        <v>76.42276422764228</v>
      </c>
      <c r="L25" s="13"/>
      <c r="M25" s="13"/>
      <c r="N25" s="15" t="e">
        <f t="shared" si="0"/>
        <v>#DIV/0!</v>
      </c>
      <c r="O25" s="13"/>
      <c r="P25" s="13">
        <v>1</v>
      </c>
      <c r="Q25" s="13">
        <f>P25-O25</f>
        <v>1</v>
      </c>
      <c r="R25" s="13"/>
      <c r="S25" s="13"/>
      <c r="T25" s="1">
        <f t="shared" si="3"/>
        <v>0</v>
      </c>
    </row>
    <row r="26" spans="1:20" ht="12.75">
      <c r="A26" s="1">
        <v>21</v>
      </c>
      <c r="B26" s="34" t="s">
        <v>88</v>
      </c>
      <c r="C26" s="13"/>
      <c r="D26" s="13"/>
      <c r="E26" s="15" t="e">
        <f t="shared" si="1"/>
        <v>#DIV/0!</v>
      </c>
      <c r="F26" s="18"/>
      <c r="G26" s="13"/>
      <c r="H26" s="15" t="e">
        <f t="shared" si="4"/>
        <v>#DIV/0!</v>
      </c>
      <c r="I26" s="13"/>
      <c r="J26" s="13"/>
      <c r="K26" s="15" t="e">
        <f t="shared" si="5"/>
        <v>#DIV/0!</v>
      </c>
      <c r="L26" s="13"/>
      <c r="M26" s="13"/>
      <c r="N26" s="15" t="e">
        <f t="shared" si="0"/>
        <v>#DIV/0!</v>
      </c>
      <c r="O26" s="13"/>
      <c r="P26" s="13"/>
      <c r="Q26" s="13">
        <f t="shared" si="2"/>
        <v>0</v>
      </c>
      <c r="R26" s="13">
        <v>1281</v>
      </c>
      <c r="S26" s="13">
        <v>816</v>
      </c>
      <c r="T26" s="1">
        <f t="shared" si="3"/>
        <v>-465</v>
      </c>
    </row>
    <row r="27" spans="1:20" s="11" customFormat="1" ht="12.75">
      <c r="A27" s="10">
        <v>21</v>
      </c>
      <c r="B27" s="34" t="s">
        <v>103</v>
      </c>
      <c r="C27" s="9"/>
      <c r="D27" s="9"/>
      <c r="E27" s="9"/>
      <c r="F27" s="9"/>
      <c r="G27" s="27"/>
      <c r="H27" s="9"/>
      <c r="I27" s="9"/>
      <c r="J27" s="9"/>
      <c r="K27" s="9"/>
      <c r="L27" s="9">
        <v>211</v>
      </c>
      <c r="M27" s="27"/>
      <c r="N27" s="9"/>
      <c r="O27" s="9"/>
      <c r="P27" s="9"/>
      <c r="Q27" s="9"/>
      <c r="R27" s="9">
        <v>6</v>
      </c>
      <c r="S27" s="9"/>
      <c r="T27" s="9">
        <f t="shared" si="3"/>
        <v>-6</v>
      </c>
    </row>
    <row r="28" spans="1:20" s="11" customFormat="1" ht="12.75">
      <c r="A28" s="116">
        <v>22</v>
      </c>
      <c r="B28" s="34" t="s">
        <v>147</v>
      </c>
      <c r="C28" s="9"/>
      <c r="D28" s="9"/>
      <c r="E28" s="9"/>
      <c r="F28" s="9"/>
      <c r="G28" s="27"/>
      <c r="H28" s="9"/>
      <c r="I28" s="9"/>
      <c r="J28" s="9"/>
      <c r="K28" s="9"/>
      <c r="L28" s="9"/>
      <c r="M28" s="27">
        <v>13</v>
      </c>
      <c r="N28" s="9"/>
      <c r="O28" s="9"/>
      <c r="P28" s="9"/>
      <c r="Q28" s="9"/>
      <c r="R28" s="9"/>
      <c r="S28" s="9">
        <v>20</v>
      </c>
      <c r="T28" s="9"/>
    </row>
    <row r="29" spans="1:20" s="11" customFormat="1" ht="12.75">
      <c r="A29" s="116">
        <v>23</v>
      </c>
      <c r="B29" s="34" t="s">
        <v>110</v>
      </c>
      <c r="C29" s="9"/>
      <c r="D29" s="9"/>
      <c r="E29" s="9"/>
      <c r="F29" s="9"/>
      <c r="G29" s="27"/>
      <c r="H29" s="9"/>
      <c r="I29" s="9"/>
      <c r="J29" s="9"/>
      <c r="K29" s="9"/>
      <c r="L29" s="9"/>
      <c r="M29" s="27"/>
      <c r="N29" s="9"/>
      <c r="O29" s="9"/>
      <c r="P29" s="9"/>
      <c r="Q29" s="9"/>
      <c r="R29" s="9"/>
      <c r="S29" s="9"/>
      <c r="T29" s="9"/>
    </row>
    <row r="30" spans="1:20" s="11" customFormat="1" ht="12.75">
      <c r="A30" s="116">
        <v>24</v>
      </c>
      <c r="B30" s="34" t="s">
        <v>114</v>
      </c>
      <c r="C30" s="9"/>
      <c r="D30" s="9"/>
      <c r="E30" s="9"/>
      <c r="F30" s="9"/>
      <c r="G30" s="27"/>
      <c r="H30" s="9"/>
      <c r="I30" s="9"/>
      <c r="J30" s="9"/>
      <c r="K30" s="9"/>
      <c r="L30" s="9"/>
      <c r="M30" s="27"/>
      <c r="N30" s="9"/>
      <c r="O30" s="9"/>
      <c r="P30" s="9"/>
      <c r="Q30" s="9"/>
      <c r="R30" s="9"/>
      <c r="S30" s="9"/>
      <c r="T30" s="9"/>
    </row>
    <row r="31" spans="1:20" s="11" customFormat="1" ht="12.75">
      <c r="A31" s="116"/>
      <c r="B31" s="34"/>
      <c r="C31" s="9"/>
      <c r="D31" s="9"/>
      <c r="E31" s="9"/>
      <c r="F31" s="9"/>
      <c r="G31" s="27"/>
      <c r="H31" s="9"/>
      <c r="I31" s="9"/>
      <c r="J31" s="9"/>
      <c r="K31" s="9"/>
      <c r="L31" s="9"/>
      <c r="M31" s="27"/>
      <c r="N31" s="9"/>
      <c r="O31" s="9"/>
      <c r="P31" s="9"/>
      <c r="Q31" s="9"/>
      <c r="R31" s="9"/>
      <c r="S31" s="9"/>
      <c r="T31" s="9"/>
    </row>
    <row r="32" spans="1:20" ht="12.75">
      <c r="A32" s="106"/>
      <c r="B32" s="9" t="s">
        <v>89</v>
      </c>
      <c r="C32" s="52">
        <f>SUM(C6:C30)</f>
        <v>191</v>
      </c>
      <c r="D32" s="52">
        <f>SUM(D6:D30)</f>
        <v>0</v>
      </c>
      <c r="E32" s="62">
        <v>167.5</v>
      </c>
      <c r="F32" s="52">
        <f>SUM(F6:F30)</f>
        <v>0</v>
      </c>
      <c r="G32" s="52">
        <f>SUM(G6:G30)</f>
        <v>0</v>
      </c>
      <c r="H32" s="15"/>
      <c r="I32" s="52">
        <f>SUM(I6:I30)</f>
        <v>473</v>
      </c>
      <c r="J32" s="52">
        <f>SUM(J6:J30)</f>
        <v>380</v>
      </c>
      <c r="K32" s="62">
        <v>122.1</v>
      </c>
      <c r="L32" s="52">
        <f>SUM(L6:L30)</f>
        <v>1355</v>
      </c>
      <c r="M32" s="52">
        <f>SUM(M6:M30)</f>
        <v>1368</v>
      </c>
      <c r="N32" s="62">
        <f>M32/L32*100</f>
        <v>100.95940959409594</v>
      </c>
      <c r="O32" s="52">
        <f>SUM(O6:O30)</f>
        <v>33</v>
      </c>
      <c r="P32" s="52">
        <f>SUM(P6:P30)</f>
        <v>69</v>
      </c>
      <c r="Q32" s="52">
        <f>P32-O32</f>
        <v>36</v>
      </c>
      <c r="R32" s="52">
        <f>SUM(R6:R30)</f>
        <v>1819</v>
      </c>
      <c r="S32" s="52">
        <f>SUM(S6:S30)</f>
        <v>1608</v>
      </c>
      <c r="T32" s="52">
        <f>SUM(T6:T30)</f>
        <v>-226</v>
      </c>
    </row>
  </sheetData>
  <mergeCells count="13">
    <mergeCell ref="A3:A5"/>
    <mergeCell ref="C3:H3"/>
    <mergeCell ref="I3:N3"/>
    <mergeCell ref="B3:B5"/>
    <mergeCell ref="C4:E4"/>
    <mergeCell ref="F4:H4"/>
    <mergeCell ref="I4:K4"/>
    <mergeCell ref="L4:N4"/>
    <mergeCell ref="O3:T3"/>
    <mergeCell ref="O4:Q4"/>
    <mergeCell ref="R4:T4"/>
    <mergeCell ref="B1:N1"/>
    <mergeCell ref="K2:N2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workbookViewId="0" topLeftCell="A1">
      <pane xSplit="2" ySplit="1" topLeftCell="G2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N8" sqref="N8"/>
    </sheetView>
  </sheetViews>
  <sheetFormatPr defaultColWidth="9.00390625" defaultRowHeight="12.75"/>
  <cols>
    <col min="1" max="1" width="3.375" style="8" customWidth="1"/>
    <col min="2" max="2" width="17.625" style="0" customWidth="1"/>
    <col min="3" max="3" width="12.875" style="0" customWidth="1"/>
    <col min="4" max="4" width="12.00390625" style="0" customWidth="1"/>
    <col min="5" max="5" width="12.75390625" style="0" customWidth="1"/>
    <col min="6" max="6" width="10.875" style="0" customWidth="1"/>
    <col min="7" max="7" width="11.625" style="0" bestFit="1" customWidth="1"/>
    <col min="8" max="8" width="12.75390625" style="0" customWidth="1"/>
    <col min="9" max="9" width="9.75390625" style="0" customWidth="1"/>
    <col min="10" max="10" width="10.00390625" style="0" customWidth="1"/>
    <col min="11" max="11" width="13.125" style="0" customWidth="1"/>
    <col min="12" max="12" width="10.875" style="0" customWidth="1"/>
    <col min="13" max="13" width="15.00390625" style="0" customWidth="1"/>
    <col min="14" max="14" width="11.125" style="0" customWidth="1"/>
    <col min="15" max="15" width="10.875" style="0" customWidth="1"/>
    <col min="16" max="16" width="13.125" style="0" customWidth="1"/>
    <col min="17" max="17" width="17.875" style="0" customWidth="1"/>
  </cols>
  <sheetData>
    <row r="1" spans="1:18" ht="12.75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7" ht="12.75">
      <c r="A2" s="286" t="s">
        <v>188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8"/>
    </row>
    <row r="3" spans="1:18" ht="12.75">
      <c r="A3" s="289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1"/>
      <c r="R3" s="19"/>
    </row>
    <row r="4" spans="1:17" ht="33.75" customHeight="1">
      <c r="A4" s="233"/>
      <c r="B4" s="121"/>
      <c r="C4" s="296" t="s">
        <v>117</v>
      </c>
      <c r="D4" s="296"/>
      <c r="E4" s="297"/>
      <c r="F4" s="295" t="s">
        <v>118</v>
      </c>
      <c r="G4" s="296"/>
      <c r="H4" s="297"/>
      <c r="I4" s="298" t="s">
        <v>119</v>
      </c>
      <c r="J4" s="299"/>
      <c r="K4" s="300"/>
      <c r="L4" s="295" t="s">
        <v>120</v>
      </c>
      <c r="M4" s="296"/>
      <c r="N4" s="297"/>
      <c r="O4" s="295" t="s">
        <v>121</v>
      </c>
      <c r="P4" s="296"/>
      <c r="Q4" s="297"/>
    </row>
    <row r="5" spans="1:17" ht="25.5">
      <c r="A5" s="281"/>
      <c r="B5" s="129" t="s">
        <v>122</v>
      </c>
      <c r="C5" s="292">
        <v>2011</v>
      </c>
      <c r="D5" s="292">
        <v>2012</v>
      </c>
      <c r="E5" s="122">
        <v>2012</v>
      </c>
      <c r="F5" s="292">
        <v>2011</v>
      </c>
      <c r="G5" s="292">
        <v>2012</v>
      </c>
      <c r="H5" s="122">
        <v>2012</v>
      </c>
      <c r="I5" s="292">
        <v>2011</v>
      </c>
      <c r="J5" s="292">
        <v>2012</v>
      </c>
      <c r="K5" s="122">
        <v>2012</v>
      </c>
      <c r="L5" s="292">
        <v>2011</v>
      </c>
      <c r="M5" s="292">
        <v>2012</v>
      </c>
      <c r="N5" s="122">
        <v>2012</v>
      </c>
      <c r="O5" s="292">
        <v>2011</v>
      </c>
      <c r="P5" s="292">
        <v>2012</v>
      </c>
      <c r="Q5" s="194">
        <v>2012</v>
      </c>
    </row>
    <row r="6" spans="1:17" ht="12.75">
      <c r="A6" s="281"/>
      <c r="B6" s="121"/>
      <c r="C6" s="293"/>
      <c r="D6" s="293"/>
      <c r="E6" s="122" t="s">
        <v>3</v>
      </c>
      <c r="F6" s="293"/>
      <c r="G6" s="293"/>
      <c r="H6" s="122" t="s">
        <v>3</v>
      </c>
      <c r="I6" s="293"/>
      <c r="J6" s="293"/>
      <c r="K6" s="122" t="s">
        <v>3</v>
      </c>
      <c r="L6" s="293"/>
      <c r="M6" s="293"/>
      <c r="N6" s="122" t="s">
        <v>3</v>
      </c>
      <c r="O6" s="293"/>
      <c r="P6" s="293"/>
      <c r="Q6" s="122" t="s">
        <v>3</v>
      </c>
    </row>
    <row r="7" spans="1:17" ht="41.25" customHeight="1">
      <c r="A7" s="282"/>
      <c r="B7" s="123"/>
      <c r="C7" s="294"/>
      <c r="D7" s="294"/>
      <c r="E7" s="122">
        <v>2011</v>
      </c>
      <c r="F7" s="294"/>
      <c r="G7" s="294"/>
      <c r="H7" s="122">
        <v>2011</v>
      </c>
      <c r="I7" s="294"/>
      <c r="J7" s="294"/>
      <c r="K7" s="122">
        <v>2011</v>
      </c>
      <c r="L7" s="294"/>
      <c r="M7" s="294"/>
      <c r="N7" s="122">
        <v>2011</v>
      </c>
      <c r="O7" s="294"/>
      <c r="P7" s="294"/>
      <c r="Q7" s="122">
        <v>2011</v>
      </c>
    </row>
    <row r="8" spans="1:17" ht="40.5" customHeight="1">
      <c r="A8" s="1">
        <v>1</v>
      </c>
      <c r="B8" s="127" t="s">
        <v>172</v>
      </c>
      <c r="C8" s="124"/>
      <c r="D8" s="125">
        <v>0</v>
      </c>
      <c r="E8" s="125">
        <v>0</v>
      </c>
      <c r="F8" s="125"/>
      <c r="G8" s="125">
        <v>0</v>
      </c>
      <c r="H8" s="125">
        <v>0</v>
      </c>
      <c r="I8" s="125"/>
      <c r="J8" s="125">
        <v>0</v>
      </c>
      <c r="K8" s="125">
        <v>0</v>
      </c>
      <c r="L8" s="125"/>
      <c r="M8" s="125"/>
      <c r="N8" s="125"/>
      <c r="O8" s="125"/>
      <c r="P8" s="125"/>
      <c r="Q8" s="125"/>
    </row>
    <row r="9" spans="1:17" ht="52.5" customHeight="1">
      <c r="A9" s="1">
        <v>2</v>
      </c>
      <c r="B9" s="128" t="s">
        <v>123</v>
      </c>
      <c r="C9" s="124">
        <v>3713</v>
      </c>
      <c r="D9" s="125"/>
      <c r="E9" s="125">
        <f>D9/C9*100</f>
        <v>0</v>
      </c>
      <c r="F9" s="124">
        <v>3713</v>
      </c>
      <c r="G9" s="125"/>
      <c r="H9" s="125">
        <f>G9/F9*100</f>
        <v>0</v>
      </c>
      <c r="I9" s="124">
        <v>90.3</v>
      </c>
      <c r="J9" s="124"/>
      <c r="K9" s="125">
        <f>J9/I9*100</f>
        <v>0</v>
      </c>
      <c r="L9" s="125">
        <v>3974.2</v>
      </c>
      <c r="M9" s="125"/>
      <c r="N9" s="125">
        <f>M9/L9*100</f>
        <v>0</v>
      </c>
      <c r="O9" s="125">
        <v>604.5</v>
      </c>
      <c r="P9" s="125"/>
      <c r="Q9" s="125">
        <f>P9/O9*100</f>
        <v>0</v>
      </c>
    </row>
    <row r="10" spans="1:17" ht="52.5" customHeight="1">
      <c r="A10" s="1">
        <v>3</v>
      </c>
      <c r="B10" s="128" t="s">
        <v>155</v>
      </c>
      <c r="C10" s="124"/>
      <c r="D10" s="125"/>
      <c r="E10" s="125"/>
      <c r="F10" s="124"/>
      <c r="G10" s="125"/>
      <c r="H10" s="125"/>
      <c r="I10" s="124"/>
      <c r="J10" s="124"/>
      <c r="K10" s="125"/>
      <c r="L10" s="125"/>
      <c r="M10" s="125"/>
      <c r="N10" s="125"/>
      <c r="O10" s="125"/>
      <c r="P10" s="125"/>
      <c r="Q10" s="125"/>
    </row>
    <row r="11" spans="1:17" ht="38.25">
      <c r="A11" s="1">
        <v>4</v>
      </c>
      <c r="B11" s="128" t="s">
        <v>150</v>
      </c>
      <c r="C11" s="124">
        <v>53832.8</v>
      </c>
      <c r="D11" s="125"/>
      <c r="E11" s="125">
        <f>D11/C11*100</f>
        <v>0</v>
      </c>
      <c r="F11" s="124">
        <v>53449.5</v>
      </c>
      <c r="G11" s="125"/>
      <c r="H11" s="125">
        <f>G11/F11*100</f>
        <v>0</v>
      </c>
      <c r="I11" s="125">
        <v>121.1</v>
      </c>
      <c r="J11" s="125"/>
      <c r="K11" s="125">
        <f>J11/I11*100</f>
        <v>0</v>
      </c>
      <c r="L11" s="126">
        <v>1294</v>
      </c>
      <c r="M11" s="126"/>
      <c r="N11" s="125">
        <f>M11/L11*100</f>
        <v>0</v>
      </c>
      <c r="O11" s="125">
        <v>702.3</v>
      </c>
      <c r="P11" s="125"/>
      <c r="Q11" s="125">
        <f>P11/O11*100</f>
        <v>0</v>
      </c>
    </row>
    <row r="12" spans="1:17" ht="37.5" customHeight="1">
      <c r="A12" s="1">
        <v>5</v>
      </c>
      <c r="B12" s="128" t="s">
        <v>146</v>
      </c>
      <c r="C12" s="124"/>
      <c r="D12" s="125">
        <v>0</v>
      </c>
      <c r="E12" s="125"/>
      <c r="F12" s="124"/>
      <c r="G12" s="125">
        <v>0</v>
      </c>
      <c r="H12" s="125"/>
      <c r="I12" s="125"/>
      <c r="J12" s="125">
        <v>0</v>
      </c>
      <c r="K12" s="125"/>
      <c r="L12" s="126"/>
      <c r="M12" s="126"/>
      <c r="N12" s="125"/>
      <c r="O12" s="125"/>
      <c r="P12" s="125"/>
      <c r="Q12" s="125"/>
    </row>
    <row r="13" spans="1:17" ht="22.5" customHeight="1">
      <c r="A13" s="1"/>
      <c r="B13" s="201" t="s">
        <v>124</v>
      </c>
      <c r="C13" s="202">
        <f>SUM(C8:C11)</f>
        <v>57545.8</v>
      </c>
      <c r="D13" s="202">
        <f>SUM(D8:D11)</f>
        <v>0</v>
      </c>
      <c r="E13" s="202">
        <f>D13/C13*100</f>
        <v>0</v>
      </c>
      <c r="F13" s="203">
        <f>SUM(F8:F11)</f>
        <v>57162.5</v>
      </c>
      <c r="G13" s="203">
        <f>SUM(G8:G11)</f>
        <v>0</v>
      </c>
      <c r="H13" s="202">
        <f>G13/F13*100</f>
        <v>0</v>
      </c>
      <c r="I13" s="202">
        <v>118.5</v>
      </c>
      <c r="J13" s="202">
        <v>99.3</v>
      </c>
      <c r="K13" s="202">
        <f>J13/I13*100</f>
        <v>83.79746835443038</v>
      </c>
      <c r="L13" s="202">
        <f>SUM(L8:L11)</f>
        <v>5268.2</v>
      </c>
      <c r="M13" s="202">
        <f>SUM(M8:M12)</f>
        <v>0</v>
      </c>
      <c r="N13" s="202">
        <f>M13/L13*100</f>
        <v>0</v>
      </c>
      <c r="O13" s="202">
        <f>SUM(O8:O11)</f>
        <v>1306.8</v>
      </c>
      <c r="P13" s="202">
        <f>SUM(P8:P12)</f>
        <v>0</v>
      </c>
      <c r="Q13" s="202">
        <f>P13/O13*100</f>
        <v>0</v>
      </c>
    </row>
    <row r="14" spans="1:18" ht="12.75">
      <c r="A14" s="216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120"/>
    </row>
    <row r="15" spans="1:18" ht="12.75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120"/>
    </row>
    <row r="26" ht="12.75">
      <c r="S26" t="s">
        <v>125</v>
      </c>
    </row>
  </sheetData>
  <mergeCells count="19">
    <mergeCell ref="O4:Q4"/>
    <mergeCell ref="C4:E4"/>
    <mergeCell ref="F4:H4"/>
    <mergeCell ref="I4:K4"/>
    <mergeCell ref="L4:N4"/>
    <mergeCell ref="C5:C7"/>
    <mergeCell ref="D5:D7"/>
    <mergeCell ref="F5:F7"/>
    <mergeCell ref="G5:G7"/>
    <mergeCell ref="A4:A7"/>
    <mergeCell ref="A1:R1"/>
    <mergeCell ref="A14:Q15"/>
    <mergeCell ref="A2:Q3"/>
    <mergeCell ref="O5:O7"/>
    <mergeCell ref="P5:P7"/>
    <mergeCell ref="I5:I7"/>
    <mergeCell ref="J5:J7"/>
    <mergeCell ref="L5:L7"/>
    <mergeCell ref="M5:M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75" zoomScaleNormal="65" zoomScaleSheetLayoutView="75" workbookViewId="0" topLeftCell="B1">
      <pane xSplit="1" ySplit="6" topLeftCell="C13" activePane="bottomRight" state="frozen"/>
      <selection pane="topLeft" activeCell="A1" sqref="A1:M31"/>
      <selection pane="topRight" activeCell="A1" sqref="A1:M31"/>
      <selection pane="bottomLeft" activeCell="A1" sqref="A1:M31"/>
      <selection pane="bottomRight" activeCell="Q21" sqref="Q21"/>
    </sheetView>
  </sheetViews>
  <sheetFormatPr defaultColWidth="9.00390625" defaultRowHeight="12.75"/>
  <cols>
    <col min="1" max="1" width="4.00390625" style="8" customWidth="1"/>
    <col min="2" max="2" width="35.625" style="0" bestFit="1" customWidth="1"/>
    <col min="3" max="3" width="9.25390625" style="0" customWidth="1"/>
    <col min="4" max="4" width="10.125" style="0" customWidth="1"/>
    <col min="5" max="5" width="10.00390625" style="0" customWidth="1"/>
    <col min="6" max="6" width="10.375" style="0" customWidth="1"/>
    <col min="7" max="7" width="10.75390625" style="0" customWidth="1"/>
    <col min="8" max="17" width="9.25390625" style="0" bestFit="1" customWidth="1"/>
    <col min="18" max="18" width="9.75390625" style="0" bestFit="1" customWidth="1"/>
    <col min="19" max="20" width="9.25390625" style="0" bestFit="1" customWidth="1"/>
    <col min="21" max="21" width="11.75390625" style="0" customWidth="1"/>
    <col min="22" max="22" width="11.125" style="0" bestFit="1" customWidth="1"/>
  </cols>
  <sheetData>
    <row r="1" spans="2:23" ht="15.75">
      <c r="B1" s="247" t="s">
        <v>176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</row>
    <row r="2" spans="2:23" ht="16.5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235"/>
      <c r="T2" s="235"/>
      <c r="U2" s="235"/>
      <c r="V2" s="235"/>
      <c r="W2" s="235"/>
    </row>
    <row r="3" spans="1:23" ht="15.75">
      <c r="A3" s="232" t="s">
        <v>38</v>
      </c>
      <c r="B3" s="244" t="s">
        <v>73</v>
      </c>
      <c r="C3" s="239" t="s">
        <v>6</v>
      </c>
      <c r="D3" s="240"/>
      <c r="E3" s="240"/>
      <c r="F3" s="240"/>
      <c r="G3" s="241"/>
      <c r="H3" s="239" t="s">
        <v>7</v>
      </c>
      <c r="I3" s="240"/>
      <c r="J3" s="240"/>
      <c r="K3" s="241"/>
      <c r="L3" s="239" t="s">
        <v>8</v>
      </c>
      <c r="M3" s="240"/>
      <c r="N3" s="240"/>
      <c r="O3" s="241"/>
      <c r="P3" s="239" t="s">
        <v>9</v>
      </c>
      <c r="Q3" s="240"/>
      <c r="R3" s="242"/>
      <c r="S3" s="243"/>
      <c r="T3" s="239" t="s">
        <v>10</v>
      </c>
      <c r="U3" s="240"/>
      <c r="V3" s="242"/>
      <c r="W3" s="243"/>
    </row>
    <row r="4" spans="1:23" ht="15.75">
      <c r="A4" s="233"/>
      <c r="B4" s="245"/>
      <c r="C4" s="236" t="s">
        <v>126</v>
      </c>
      <c r="D4" s="248" t="s">
        <v>105</v>
      </c>
      <c r="E4" s="236" t="s">
        <v>157</v>
      </c>
      <c r="F4" s="152" t="s">
        <v>158</v>
      </c>
      <c r="G4" s="151" t="s">
        <v>158</v>
      </c>
      <c r="H4" s="236" t="s">
        <v>126</v>
      </c>
      <c r="I4" s="236" t="s">
        <v>157</v>
      </c>
      <c r="J4" s="152" t="s">
        <v>158</v>
      </c>
      <c r="K4" s="151" t="s">
        <v>158</v>
      </c>
      <c r="L4" s="236" t="s">
        <v>126</v>
      </c>
      <c r="M4" s="236" t="s">
        <v>157</v>
      </c>
      <c r="N4" s="152" t="s">
        <v>158</v>
      </c>
      <c r="O4" s="151" t="s">
        <v>158</v>
      </c>
      <c r="P4" s="236" t="s">
        <v>126</v>
      </c>
      <c r="Q4" s="236" t="s">
        <v>157</v>
      </c>
      <c r="R4" s="152" t="s">
        <v>158</v>
      </c>
      <c r="S4" s="151" t="s">
        <v>158</v>
      </c>
      <c r="T4" s="236" t="s">
        <v>126</v>
      </c>
      <c r="U4" s="236" t="s">
        <v>157</v>
      </c>
      <c r="V4" s="152" t="s">
        <v>158</v>
      </c>
      <c r="W4" s="151" t="s">
        <v>158</v>
      </c>
    </row>
    <row r="5" spans="1:23" ht="15.75">
      <c r="A5" s="233"/>
      <c r="B5" s="246"/>
      <c r="C5" s="237"/>
      <c r="D5" s="249"/>
      <c r="E5" s="237"/>
      <c r="F5" s="153" t="s">
        <v>3</v>
      </c>
      <c r="G5" s="149" t="s">
        <v>11</v>
      </c>
      <c r="H5" s="237"/>
      <c r="I5" s="237"/>
      <c r="J5" s="153" t="s">
        <v>3</v>
      </c>
      <c r="K5" s="149" t="s">
        <v>11</v>
      </c>
      <c r="L5" s="237"/>
      <c r="M5" s="237"/>
      <c r="N5" s="153" t="s">
        <v>3</v>
      </c>
      <c r="O5" s="149" t="s">
        <v>11</v>
      </c>
      <c r="P5" s="237"/>
      <c r="Q5" s="237"/>
      <c r="R5" s="153" t="s">
        <v>3</v>
      </c>
      <c r="S5" s="149" t="s">
        <v>11</v>
      </c>
      <c r="T5" s="237"/>
      <c r="U5" s="237"/>
      <c r="V5" s="153" t="s">
        <v>3</v>
      </c>
      <c r="W5" s="149" t="s">
        <v>11</v>
      </c>
    </row>
    <row r="6" spans="1:23" ht="15.75">
      <c r="A6" s="234"/>
      <c r="B6" s="154"/>
      <c r="C6" s="238"/>
      <c r="D6" s="250"/>
      <c r="E6" s="238"/>
      <c r="F6" s="155" t="s">
        <v>159</v>
      </c>
      <c r="G6" s="150" t="s">
        <v>159</v>
      </c>
      <c r="H6" s="238"/>
      <c r="I6" s="238"/>
      <c r="J6" s="155" t="s">
        <v>159</v>
      </c>
      <c r="K6" s="150">
        <v>2011</v>
      </c>
      <c r="L6" s="238"/>
      <c r="M6" s="238"/>
      <c r="N6" s="155" t="s">
        <v>159</v>
      </c>
      <c r="O6" s="150" t="s">
        <v>159</v>
      </c>
      <c r="P6" s="238"/>
      <c r="Q6" s="238"/>
      <c r="R6" s="155" t="s">
        <v>159</v>
      </c>
      <c r="S6" s="150" t="s">
        <v>159</v>
      </c>
      <c r="T6" s="238"/>
      <c r="U6" s="238"/>
      <c r="V6" s="155" t="s">
        <v>159</v>
      </c>
      <c r="W6" s="150" t="s">
        <v>159</v>
      </c>
    </row>
    <row r="7" spans="1:23" ht="19.5" customHeight="1">
      <c r="A7" s="1">
        <v>1</v>
      </c>
      <c r="B7" s="154" t="s">
        <v>74</v>
      </c>
      <c r="C7" s="171">
        <v>124.8</v>
      </c>
      <c r="D7" s="172">
        <f>I7+M7+Q7+U7</f>
        <v>113.4</v>
      </c>
      <c r="E7" s="171">
        <v>113.4</v>
      </c>
      <c r="F7" s="145">
        <f aca="true" t="shared" si="0" ref="F7:F27">E7/C7*100</f>
        <v>90.86538461538463</v>
      </c>
      <c r="G7" s="142">
        <f aca="true" t="shared" si="1" ref="G7:G27">E7-C7</f>
        <v>-11.399999999999991</v>
      </c>
      <c r="H7" s="143">
        <v>66.2</v>
      </c>
      <c r="I7" s="143">
        <v>55</v>
      </c>
      <c r="J7" s="173">
        <f>I7/H7*100</f>
        <v>83.08157099697885</v>
      </c>
      <c r="K7" s="174">
        <f>I7-H7</f>
        <v>-11.200000000000003</v>
      </c>
      <c r="L7" s="143">
        <v>58.6</v>
      </c>
      <c r="M7" s="143">
        <v>58.4</v>
      </c>
      <c r="N7" s="173">
        <f>M7/L7*100</f>
        <v>99.65870307167235</v>
      </c>
      <c r="O7" s="174">
        <f>M7-L7</f>
        <v>-0.20000000000000284</v>
      </c>
      <c r="P7" s="175"/>
      <c r="Q7" s="175"/>
      <c r="R7" s="145">
        <v>0</v>
      </c>
      <c r="S7" s="142">
        <f>Q7-P7</f>
        <v>0</v>
      </c>
      <c r="T7" s="175"/>
      <c r="U7" s="176"/>
      <c r="V7" s="171" t="e">
        <f aca="true" t="shared" si="2" ref="V7:V26">U7/T7*100</f>
        <v>#DIV/0!</v>
      </c>
      <c r="W7" s="177">
        <f>U7-T7</f>
        <v>0</v>
      </c>
    </row>
    <row r="8" spans="1:23" ht="19.5" customHeight="1">
      <c r="A8" s="1">
        <v>2</v>
      </c>
      <c r="B8" s="154" t="s">
        <v>106</v>
      </c>
      <c r="C8" s="171">
        <v>90.7</v>
      </c>
      <c r="D8" s="172">
        <f aca="true" t="shared" si="3" ref="D8:D36">I8+M8+Q8+U8</f>
        <v>0</v>
      </c>
      <c r="E8" s="171">
        <v>0</v>
      </c>
      <c r="F8" s="145">
        <f t="shared" si="0"/>
        <v>0</v>
      </c>
      <c r="G8" s="144">
        <f t="shared" si="1"/>
        <v>-90.7</v>
      </c>
      <c r="H8" s="143">
        <v>90.69</v>
      </c>
      <c r="I8" s="143"/>
      <c r="J8" s="145">
        <f aca="true" t="shared" si="4" ref="J8:J26">I8/H8*100</f>
        <v>0</v>
      </c>
      <c r="K8" s="143">
        <f aca="true" t="shared" si="5" ref="K8:K26">I8-H8</f>
        <v>-90.69</v>
      </c>
      <c r="L8" s="143"/>
      <c r="M8" s="143"/>
      <c r="N8" s="145" t="e">
        <f aca="true" t="shared" si="6" ref="N8:N27">M8/L8*100</f>
        <v>#DIV/0!</v>
      </c>
      <c r="O8" s="143">
        <f aca="true" t="shared" si="7" ref="O8:O27">M8-L8</f>
        <v>0</v>
      </c>
      <c r="P8" s="175"/>
      <c r="Q8" s="175"/>
      <c r="R8" s="145">
        <v>0</v>
      </c>
      <c r="S8" s="144">
        <f aca="true" t="shared" si="8" ref="S8:S26">Q8-P8</f>
        <v>0</v>
      </c>
      <c r="T8" s="175"/>
      <c r="U8" s="176"/>
      <c r="V8" s="171" t="e">
        <f t="shared" si="2"/>
        <v>#DIV/0!</v>
      </c>
      <c r="W8" s="171">
        <f aca="true" t="shared" si="9" ref="W8:W26">U8-T8</f>
        <v>0</v>
      </c>
    </row>
    <row r="9" spans="1:23" ht="19.5" customHeight="1">
      <c r="A9" s="1">
        <v>3</v>
      </c>
      <c r="B9" s="154" t="s">
        <v>90</v>
      </c>
      <c r="C9" s="171">
        <v>22.5</v>
      </c>
      <c r="D9" s="172">
        <v>23.7</v>
      </c>
      <c r="E9" s="171">
        <v>23.7</v>
      </c>
      <c r="F9" s="145">
        <f t="shared" si="0"/>
        <v>105.33333333333333</v>
      </c>
      <c r="G9" s="144">
        <f t="shared" si="1"/>
        <v>1.1999999999999993</v>
      </c>
      <c r="H9" s="143">
        <v>16.8</v>
      </c>
      <c r="I9" s="143">
        <v>16.2</v>
      </c>
      <c r="J9" s="145">
        <f t="shared" si="4"/>
        <v>96.42857142857142</v>
      </c>
      <c r="K9" s="143">
        <f t="shared" si="5"/>
        <v>-0.6000000000000014</v>
      </c>
      <c r="L9" s="143">
        <v>5.7</v>
      </c>
      <c r="M9" s="143">
        <v>7.5</v>
      </c>
      <c r="N9" s="145">
        <f t="shared" si="6"/>
        <v>131.57894736842104</v>
      </c>
      <c r="O9" s="143">
        <f t="shared" si="7"/>
        <v>1.7999999999999998</v>
      </c>
      <c r="P9" s="175"/>
      <c r="Q9" s="175"/>
      <c r="R9" s="145" t="e">
        <f>Q9/P9*100</f>
        <v>#DIV/0!</v>
      </c>
      <c r="S9" s="144">
        <f t="shared" si="8"/>
        <v>0</v>
      </c>
      <c r="T9" s="175"/>
      <c r="U9" s="176"/>
      <c r="V9" s="171">
        <v>0</v>
      </c>
      <c r="W9" s="171">
        <f t="shared" si="9"/>
        <v>0</v>
      </c>
    </row>
    <row r="10" spans="1:23" ht="19.5" customHeight="1">
      <c r="A10" s="1">
        <v>4</v>
      </c>
      <c r="B10" s="154" t="s">
        <v>75</v>
      </c>
      <c r="C10" s="171">
        <v>74.9</v>
      </c>
      <c r="D10" s="172">
        <f t="shared" si="3"/>
        <v>6.1850000000000005</v>
      </c>
      <c r="E10" s="171">
        <v>6.19</v>
      </c>
      <c r="F10" s="145">
        <f t="shared" si="0"/>
        <v>8.264352469959947</v>
      </c>
      <c r="G10" s="144">
        <f t="shared" si="1"/>
        <v>-68.71000000000001</v>
      </c>
      <c r="H10" s="143"/>
      <c r="I10" s="143">
        <v>4.046</v>
      </c>
      <c r="J10" s="145" t="e">
        <f t="shared" si="4"/>
        <v>#DIV/0!</v>
      </c>
      <c r="K10" s="143">
        <f t="shared" si="5"/>
        <v>4.046</v>
      </c>
      <c r="L10" s="143">
        <v>6.728</v>
      </c>
      <c r="M10" s="143">
        <v>2.139</v>
      </c>
      <c r="N10" s="145">
        <f t="shared" si="6"/>
        <v>31.792508917954816</v>
      </c>
      <c r="O10" s="143">
        <f t="shared" si="7"/>
        <v>-4.589</v>
      </c>
      <c r="P10" s="175"/>
      <c r="Q10" s="175"/>
      <c r="R10" s="145" t="e">
        <f>Q10/P10*100</f>
        <v>#DIV/0!</v>
      </c>
      <c r="S10" s="144">
        <f t="shared" si="8"/>
        <v>0</v>
      </c>
      <c r="T10" s="175"/>
      <c r="U10" s="176"/>
      <c r="V10" s="171" t="e">
        <f t="shared" si="2"/>
        <v>#DIV/0!</v>
      </c>
      <c r="W10" s="171">
        <f t="shared" si="9"/>
        <v>0</v>
      </c>
    </row>
    <row r="11" spans="1:23" ht="19.5" customHeight="1">
      <c r="A11" s="1">
        <v>5</v>
      </c>
      <c r="B11" s="154" t="s">
        <v>76</v>
      </c>
      <c r="C11" s="171">
        <v>0.2</v>
      </c>
      <c r="D11" s="195">
        <f t="shared" si="3"/>
        <v>0</v>
      </c>
      <c r="E11" s="178"/>
      <c r="F11" s="145">
        <f t="shared" si="0"/>
        <v>0</v>
      </c>
      <c r="G11" s="144">
        <f t="shared" si="1"/>
        <v>-0.2</v>
      </c>
      <c r="H11" s="143"/>
      <c r="I11" s="143"/>
      <c r="J11" s="145" t="e">
        <f t="shared" si="4"/>
        <v>#DIV/0!</v>
      </c>
      <c r="K11" s="143">
        <f t="shared" si="5"/>
        <v>0</v>
      </c>
      <c r="L11" s="143">
        <v>0.14</v>
      </c>
      <c r="M11" s="143"/>
      <c r="N11" s="145">
        <f t="shared" si="6"/>
        <v>0</v>
      </c>
      <c r="O11" s="143">
        <f t="shared" si="7"/>
        <v>-0.14</v>
      </c>
      <c r="P11" s="175"/>
      <c r="Q11" s="175"/>
      <c r="R11" s="145">
        <v>0</v>
      </c>
      <c r="S11" s="144">
        <f t="shared" si="8"/>
        <v>0</v>
      </c>
      <c r="T11" s="175">
        <v>0.05</v>
      </c>
      <c r="U11" s="179"/>
      <c r="V11" s="171">
        <f t="shared" si="2"/>
        <v>0</v>
      </c>
      <c r="W11" s="171">
        <f t="shared" si="9"/>
        <v>-0.05</v>
      </c>
    </row>
    <row r="12" spans="1:23" ht="19.5" customHeight="1">
      <c r="A12" s="1">
        <v>6</v>
      </c>
      <c r="B12" s="154" t="s">
        <v>141</v>
      </c>
      <c r="C12" s="171">
        <v>21.1</v>
      </c>
      <c r="D12" s="172">
        <f t="shared" si="3"/>
        <v>13.51</v>
      </c>
      <c r="E12" s="171">
        <v>13.51</v>
      </c>
      <c r="F12" s="145">
        <f t="shared" si="0"/>
        <v>64.02843601895734</v>
      </c>
      <c r="G12" s="180">
        <f t="shared" si="1"/>
        <v>-7.590000000000002</v>
      </c>
      <c r="H12" s="143">
        <v>17.52</v>
      </c>
      <c r="I12" s="143">
        <v>12.33</v>
      </c>
      <c r="J12" s="145">
        <f t="shared" si="4"/>
        <v>70.37671232876713</v>
      </c>
      <c r="K12" s="143">
        <f t="shared" si="5"/>
        <v>-5.1899999999999995</v>
      </c>
      <c r="L12" s="143">
        <v>2.53</v>
      </c>
      <c r="M12" s="143">
        <v>0.76</v>
      </c>
      <c r="N12" s="145">
        <f t="shared" si="6"/>
        <v>30.03952569169961</v>
      </c>
      <c r="O12" s="143">
        <f t="shared" si="7"/>
        <v>-1.7699999999999998</v>
      </c>
      <c r="P12" s="143"/>
      <c r="Q12" s="143"/>
      <c r="R12" s="145" t="e">
        <f>Q12/P12*100</f>
        <v>#DIV/0!</v>
      </c>
      <c r="S12" s="144">
        <f t="shared" si="8"/>
        <v>0</v>
      </c>
      <c r="T12" s="175">
        <v>1</v>
      </c>
      <c r="U12" s="176">
        <v>0.42</v>
      </c>
      <c r="V12" s="171">
        <v>0</v>
      </c>
      <c r="W12" s="171">
        <f t="shared" si="9"/>
        <v>-0.5800000000000001</v>
      </c>
    </row>
    <row r="13" spans="1:23" ht="19.5" customHeight="1">
      <c r="A13" s="1">
        <v>7</v>
      </c>
      <c r="B13" s="154" t="s">
        <v>77</v>
      </c>
      <c r="C13" s="171">
        <v>2.4</v>
      </c>
      <c r="D13" s="195">
        <v>0</v>
      </c>
      <c r="E13" s="197">
        <v>0.03</v>
      </c>
      <c r="F13" s="145">
        <f t="shared" si="0"/>
        <v>1.25</v>
      </c>
      <c r="G13" s="144">
        <f t="shared" si="1"/>
        <v>-2.37</v>
      </c>
      <c r="H13" s="143"/>
      <c r="I13" s="143"/>
      <c r="J13" s="145" t="e">
        <f t="shared" si="4"/>
        <v>#DIV/0!</v>
      </c>
      <c r="K13" s="143">
        <f t="shared" si="5"/>
        <v>0</v>
      </c>
      <c r="L13" s="143">
        <v>2.383</v>
      </c>
      <c r="M13" s="143"/>
      <c r="N13" s="145">
        <f t="shared" si="6"/>
        <v>0</v>
      </c>
      <c r="O13" s="143">
        <f t="shared" si="7"/>
        <v>-2.383</v>
      </c>
      <c r="P13" s="143"/>
      <c r="Q13" s="143"/>
      <c r="R13" s="145">
        <v>0</v>
      </c>
      <c r="S13" s="144">
        <f t="shared" si="8"/>
        <v>0</v>
      </c>
      <c r="T13" s="175"/>
      <c r="U13" s="176"/>
      <c r="V13" s="171">
        <v>0</v>
      </c>
      <c r="W13" s="171">
        <f t="shared" si="9"/>
        <v>0</v>
      </c>
    </row>
    <row r="14" spans="1:23" ht="19.5" customHeight="1">
      <c r="A14" s="1">
        <v>8</v>
      </c>
      <c r="B14" s="154" t="s">
        <v>78</v>
      </c>
      <c r="C14" s="171">
        <v>53</v>
      </c>
      <c r="D14" s="195">
        <f t="shared" si="3"/>
        <v>29.1</v>
      </c>
      <c r="E14" s="197">
        <v>29.1</v>
      </c>
      <c r="F14" s="145">
        <f t="shared" si="0"/>
        <v>54.90566037735849</v>
      </c>
      <c r="G14" s="144">
        <f t="shared" si="1"/>
        <v>-23.9</v>
      </c>
      <c r="H14" s="143">
        <v>52.33</v>
      </c>
      <c r="I14" s="143">
        <v>29.1</v>
      </c>
      <c r="J14" s="145">
        <f t="shared" si="4"/>
        <v>55.60863749283394</v>
      </c>
      <c r="K14" s="143">
        <f t="shared" si="5"/>
        <v>-23.229999999999997</v>
      </c>
      <c r="L14" s="143"/>
      <c r="M14" s="143"/>
      <c r="N14" s="145" t="e">
        <f t="shared" si="6"/>
        <v>#DIV/0!</v>
      </c>
      <c r="O14" s="143">
        <f t="shared" si="7"/>
        <v>0</v>
      </c>
      <c r="P14" s="143"/>
      <c r="Q14" s="143"/>
      <c r="R14" s="145">
        <v>0</v>
      </c>
      <c r="S14" s="144">
        <f t="shared" si="8"/>
        <v>0</v>
      </c>
      <c r="T14" s="175">
        <v>0.7</v>
      </c>
      <c r="U14" s="176"/>
      <c r="V14" s="171">
        <f t="shared" si="2"/>
        <v>0</v>
      </c>
      <c r="W14" s="171">
        <f t="shared" si="9"/>
        <v>-0.7</v>
      </c>
    </row>
    <row r="15" spans="1:23" ht="19.5" customHeight="1">
      <c r="A15" s="1">
        <v>10</v>
      </c>
      <c r="B15" s="154" t="s">
        <v>79</v>
      </c>
      <c r="C15" s="171">
        <v>20.3</v>
      </c>
      <c r="D15" s="172">
        <f t="shared" si="3"/>
        <v>13.59</v>
      </c>
      <c r="E15" s="197">
        <v>13.59</v>
      </c>
      <c r="F15" s="145">
        <f t="shared" si="0"/>
        <v>66.94581280788177</v>
      </c>
      <c r="G15" s="144">
        <f t="shared" si="1"/>
        <v>-6.710000000000001</v>
      </c>
      <c r="H15" s="143">
        <v>20.29</v>
      </c>
      <c r="I15" s="143">
        <v>13.59</v>
      </c>
      <c r="J15" s="145">
        <f t="shared" si="4"/>
        <v>66.9788072942336</v>
      </c>
      <c r="K15" s="143">
        <f t="shared" si="5"/>
        <v>-6.699999999999999</v>
      </c>
      <c r="L15" s="143"/>
      <c r="M15" s="143"/>
      <c r="N15" s="145" t="e">
        <f t="shared" si="6"/>
        <v>#DIV/0!</v>
      </c>
      <c r="O15" s="143">
        <f t="shared" si="7"/>
        <v>0</v>
      </c>
      <c r="P15" s="143"/>
      <c r="Q15" s="143"/>
      <c r="R15" s="145">
        <v>0</v>
      </c>
      <c r="S15" s="144">
        <f t="shared" si="8"/>
        <v>0</v>
      </c>
      <c r="T15" s="143"/>
      <c r="U15" s="145"/>
      <c r="V15" s="171" t="e">
        <f t="shared" si="2"/>
        <v>#DIV/0!</v>
      </c>
      <c r="W15" s="171">
        <f t="shared" si="9"/>
        <v>0</v>
      </c>
    </row>
    <row r="16" spans="1:23" ht="19.5" customHeight="1">
      <c r="A16" s="1">
        <v>12</v>
      </c>
      <c r="B16" s="154" t="s">
        <v>81</v>
      </c>
      <c r="C16" s="171">
        <v>0.2</v>
      </c>
      <c r="D16" s="172">
        <f t="shared" si="3"/>
        <v>0</v>
      </c>
      <c r="E16" s="197"/>
      <c r="F16" s="145">
        <f t="shared" si="0"/>
        <v>0</v>
      </c>
      <c r="G16" s="144">
        <f t="shared" si="1"/>
        <v>-0.2</v>
      </c>
      <c r="H16" s="143">
        <v>0.16</v>
      </c>
      <c r="I16" s="143"/>
      <c r="J16" s="145">
        <f t="shared" si="4"/>
        <v>0</v>
      </c>
      <c r="K16" s="143">
        <f t="shared" si="5"/>
        <v>-0.16</v>
      </c>
      <c r="L16" s="143"/>
      <c r="M16" s="143"/>
      <c r="N16" s="145" t="e">
        <f t="shared" si="6"/>
        <v>#DIV/0!</v>
      </c>
      <c r="O16" s="143">
        <f t="shared" si="7"/>
        <v>0</v>
      </c>
      <c r="P16" s="143"/>
      <c r="Q16" s="143"/>
      <c r="R16" s="145" t="e">
        <f>Q16/P16*100</f>
        <v>#DIV/0!</v>
      </c>
      <c r="S16" s="144">
        <f t="shared" si="8"/>
        <v>0</v>
      </c>
      <c r="T16" s="143"/>
      <c r="U16" s="145"/>
      <c r="V16" s="171">
        <v>0</v>
      </c>
      <c r="W16" s="145">
        <f t="shared" si="9"/>
        <v>0</v>
      </c>
    </row>
    <row r="17" spans="1:23" ht="19.5" customHeight="1">
      <c r="A17" s="1">
        <v>13</v>
      </c>
      <c r="B17" s="154" t="s">
        <v>82</v>
      </c>
      <c r="C17" s="171">
        <v>15.2</v>
      </c>
      <c r="D17" s="172">
        <f t="shared" si="3"/>
        <v>25.3</v>
      </c>
      <c r="E17" s="197">
        <v>25.3</v>
      </c>
      <c r="F17" s="145">
        <f t="shared" si="0"/>
        <v>166.44736842105266</v>
      </c>
      <c r="G17" s="144">
        <f t="shared" si="1"/>
        <v>10.100000000000001</v>
      </c>
      <c r="H17" s="143">
        <v>8.8</v>
      </c>
      <c r="I17" s="143">
        <v>19.5</v>
      </c>
      <c r="J17" s="145">
        <f t="shared" si="4"/>
        <v>221.5909090909091</v>
      </c>
      <c r="K17" s="143">
        <f t="shared" si="5"/>
        <v>10.7</v>
      </c>
      <c r="L17" s="143">
        <v>5.8</v>
      </c>
      <c r="M17" s="143"/>
      <c r="N17" s="145">
        <f t="shared" si="6"/>
        <v>0</v>
      </c>
      <c r="O17" s="143">
        <f t="shared" si="7"/>
        <v>-5.8</v>
      </c>
      <c r="P17" s="143"/>
      <c r="Q17" s="143"/>
      <c r="R17" s="145">
        <v>0</v>
      </c>
      <c r="S17" s="144">
        <f t="shared" si="8"/>
        <v>0</v>
      </c>
      <c r="T17" s="143">
        <v>0.6</v>
      </c>
      <c r="U17" s="145">
        <v>5.8</v>
      </c>
      <c r="V17" s="171">
        <f t="shared" si="2"/>
        <v>966.6666666666666</v>
      </c>
      <c r="W17" s="171">
        <f t="shared" si="9"/>
        <v>5.2</v>
      </c>
    </row>
    <row r="18" spans="1:23" ht="19.5" customHeight="1">
      <c r="A18" s="1"/>
      <c r="B18" s="154" t="s">
        <v>156</v>
      </c>
      <c r="C18" s="171"/>
      <c r="D18" s="172">
        <f t="shared" si="3"/>
        <v>22.1</v>
      </c>
      <c r="E18" s="197">
        <v>22.1</v>
      </c>
      <c r="F18" s="145"/>
      <c r="G18" s="144"/>
      <c r="H18" s="143"/>
      <c r="I18" s="143">
        <v>22.1</v>
      </c>
      <c r="J18" s="145" t="e">
        <f t="shared" si="4"/>
        <v>#DIV/0!</v>
      </c>
      <c r="K18" s="143">
        <f t="shared" si="5"/>
        <v>22.1</v>
      </c>
      <c r="L18" s="143"/>
      <c r="M18" s="143"/>
      <c r="N18" s="145"/>
      <c r="O18" s="143"/>
      <c r="P18" s="143"/>
      <c r="Q18" s="143"/>
      <c r="R18" s="145"/>
      <c r="S18" s="144"/>
      <c r="T18" s="143"/>
      <c r="U18" s="145"/>
      <c r="V18" s="171"/>
      <c r="W18" s="171"/>
    </row>
    <row r="19" spans="1:23" ht="19.5" customHeight="1">
      <c r="A19" s="1">
        <v>14</v>
      </c>
      <c r="B19" s="154" t="s">
        <v>155</v>
      </c>
      <c r="C19" s="171">
        <v>0</v>
      </c>
      <c r="D19" s="172">
        <f t="shared" si="3"/>
        <v>0</v>
      </c>
      <c r="E19" s="197">
        <v>0</v>
      </c>
      <c r="F19" s="145" t="e">
        <f t="shared" si="0"/>
        <v>#DIV/0!</v>
      </c>
      <c r="G19" s="144">
        <f t="shared" si="1"/>
        <v>0</v>
      </c>
      <c r="H19" s="143"/>
      <c r="I19" s="143"/>
      <c r="J19" s="145" t="e">
        <f t="shared" si="4"/>
        <v>#DIV/0!</v>
      </c>
      <c r="K19" s="143">
        <f t="shared" si="5"/>
        <v>0</v>
      </c>
      <c r="L19" s="143"/>
      <c r="M19" s="143"/>
      <c r="N19" s="145" t="e">
        <f t="shared" si="6"/>
        <v>#DIV/0!</v>
      </c>
      <c r="O19" s="143">
        <f t="shared" si="7"/>
        <v>0</v>
      </c>
      <c r="P19" s="143"/>
      <c r="Q19" s="143">
        <v>0</v>
      </c>
      <c r="R19" s="145" t="e">
        <f>Q19/P19*100</f>
        <v>#DIV/0!</v>
      </c>
      <c r="S19" s="144">
        <f t="shared" si="8"/>
        <v>0</v>
      </c>
      <c r="T19" s="143"/>
      <c r="U19" s="145"/>
      <c r="V19" s="171">
        <v>0</v>
      </c>
      <c r="W19" s="171">
        <f t="shared" si="9"/>
        <v>0</v>
      </c>
    </row>
    <row r="20" spans="1:23" ht="19.5" customHeight="1">
      <c r="A20" s="1">
        <v>15</v>
      </c>
      <c r="B20" s="154" t="s">
        <v>170</v>
      </c>
      <c r="C20" s="171"/>
      <c r="D20" s="172">
        <v>1985.4</v>
      </c>
      <c r="E20" s="171">
        <v>1985.4</v>
      </c>
      <c r="F20" s="145" t="e">
        <f t="shared" si="0"/>
        <v>#DIV/0!</v>
      </c>
      <c r="G20" s="144">
        <f t="shared" si="1"/>
        <v>1985.4</v>
      </c>
      <c r="H20" s="143"/>
      <c r="I20" s="143"/>
      <c r="J20" s="145" t="e">
        <f t="shared" si="4"/>
        <v>#DIV/0!</v>
      </c>
      <c r="K20" s="143">
        <f t="shared" si="5"/>
        <v>0</v>
      </c>
      <c r="L20" s="143"/>
      <c r="M20" s="143"/>
      <c r="N20" s="145" t="e">
        <f t="shared" si="6"/>
        <v>#DIV/0!</v>
      </c>
      <c r="O20" s="143">
        <f t="shared" si="7"/>
        <v>0</v>
      </c>
      <c r="P20" s="143"/>
      <c r="Q20" s="143">
        <v>1985.4</v>
      </c>
      <c r="R20" s="145" t="e">
        <f>Q20/P20*100</f>
        <v>#DIV/0!</v>
      </c>
      <c r="S20" s="144">
        <f t="shared" si="8"/>
        <v>1985.4</v>
      </c>
      <c r="T20" s="143"/>
      <c r="U20" s="145"/>
      <c r="V20" s="171" t="e">
        <f t="shared" si="2"/>
        <v>#DIV/0!</v>
      </c>
      <c r="W20" s="171">
        <f t="shared" si="9"/>
        <v>0</v>
      </c>
    </row>
    <row r="21" spans="1:23" ht="19.5" customHeight="1">
      <c r="A21" s="1">
        <v>16</v>
      </c>
      <c r="B21" s="154" t="s">
        <v>84</v>
      </c>
      <c r="C21" s="180">
        <v>3974.2</v>
      </c>
      <c r="D21" s="172">
        <f t="shared" si="3"/>
        <v>0</v>
      </c>
      <c r="E21" s="143"/>
      <c r="F21" s="145">
        <f t="shared" si="0"/>
        <v>0</v>
      </c>
      <c r="G21" s="144">
        <f t="shared" si="1"/>
        <v>-3974.2</v>
      </c>
      <c r="H21" s="143"/>
      <c r="I21" s="143"/>
      <c r="J21" s="145" t="e">
        <f t="shared" si="4"/>
        <v>#DIV/0!</v>
      </c>
      <c r="K21" s="143">
        <f t="shared" si="5"/>
        <v>0</v>
      </c>
      <c r="L21" s="143"/>
      <c r="M21" s="143"/>
      <c r="N21" s="145" t="e">
        <f t="shared" si="6"/>
        <v>#DIV/0!</v>
      </c>
      <c r="O21" s="143">
        <f t="shared" si="7"/>
        <v>0</v>
      </c>
      <c r="P21" s="181">
        <v>3974.2</v>
      </c>
      <c r="Q21" s="143"/>
      <c r="R21" s="145">
        <f>Q21/P21*100</f>
        <v>0</v>
      </c>
      <c r="S21" s="144">
        <f t="shared" si="8"/>
        <v>-3974.2</v>
      </c>
      <c r="T21" s="143"/>
      <c r="U21" s="145"/>
      <c r="V21" s="171">
        <v>0</v>
      </c>
      <c r="W21" s="171">
        <f t="shared" si="9"/>
        <v>0</v>
      </c>
    </row>
    <row r="22" spans="1:23" ht="19.5" customHeight="1">
      <c r="A22" s="1">
        <v>17</v>
      </c>
      <c r="B22" s="154" t="s">
        <v>85</v>
      </c>
      <c r="C22" s="171">
        <v>778.8</v>
      </c>
      <c r="D22" s="172">
        <f t="shared" si="3"/>
        <v>746.672</v>
      </c>
      <c r="E22" s="171">
        <v>746.672</v>
      </c>
      <c r="F22" s="145">
        <f t="shared" si="0"/>
        <v>95.87467899332307</v>
      </c>
      <c r="G22" s="144">
        <f t="shared" si="1"/>
        <v>-32.12799999999993</v>
      </c>
      <c r="H22" s="143"/>
      <c r="I22" s="143"/>
      <c r="J22" s="145" t="e">
        <f t="shared" si="4"/>
        <v>#DIV/0!</v>
      </c>
      <c r="K22" s="143">
        <f t="shared" si="5"/>
        <v>0</v>
      </c>
      <c r="L22" s="143">
        <v>778.8</v>
      </c>
      <c r="M22" s="143">
        <v>746.672</v>
      </c>
      <c r="N22" s="145">
        <f t="shared" si="6"/>
        <v>95.87467899332307</v>
      </c>
      <c r="O22" s="143">
        <f t="shared" si="7"/>
        <v>-32.12799999999993</v>
      </c>
      <c r="P22" s="143"/>
      <c r="Q22" s="143"/>
      <c r="R22" s="145"/>
      <c r="S22" s="144">
        <f t="shared" si="8"/>
        <v>0</v>
      </c>
      <c r="T22" s="143"/>
      <c r="U22" s="145"/>
      <c r="V22" s="171" t="e">
        <f t="shared" si="2"/>
        <v>#DIV/0!</v>
      </c>
      <c r="W22" s="171">
        <f t="shared" si="9"/>
        <v>0</v>
      </c>
    </row>
    <row r="23" spans="1:23" ht="19.5" customHeight="1">
      <c r="A23" s="1">
        <v>18</v>
      </c>
      <c r="B23" s="154" t="s">
        <v>151</v>
      </c>
      <c r="C23" s="171">
        <v>1294</v>
      </c>
      <c r="D23" s="172">
        <f t="shared" si="3"/>
        <v>2955.5</v>
      </c>
      <c r="E23" s="171">
        <v>2955.5</v>
      </c>
      <c r="F23" s="145">
        <f t="shared" si="0"/>
        <v>228.4003091190108</v>
      </c>
      <c r="G23" s="144">
        <f t="shared" si="1"/>
        <v>1661.5</v>
      </c>
      <c r="H23" s="143"/>
      <c r="I23" s="143"/>
      <c r="J23" s="145" t="e">
        <f t="shared" si="4"/>
        <v>#DIV/0!</v>
      </c>
      <c r="K23" s="143">
        <f t="shared" si="5"/>
        <v>0</v>
      </c>
      <c r="L23" s="143"/>
      <c r="M23" s="143"/>
      <c r="N23" s="145" t="e">
        <f t="shared" si="6"/>
        <v>#DIV/0!</v>
      </c>
      <c r="O23" s="143">
        <f t="shared" si="7"/>
        <v>0</v>
      </c>
      <c r="P23" s="143">
        <v>1294</v>
      </c>
      <c r="Q23" s="143">
        <v>2955.5</v>
      </c>
      <c r="R23" s="145">
        <f>Q23/P23*100</f>
        <v>228.4003091190108</v>
      </c>
      <c r="S23" s="144">
        <f t="shared" si="8"/>
        <v>1661.5</v>
      </c>
      <c r="T23" s="143"/>
      <c r="U23" s="145"/>
      <c r="V23" s="171" t="e">
        <f t="shared" si="2"/>
        <v>#DIV/0!</v>
      </c>
      <c r="W23" s="171">
        <f t="shared" si="9"/>
        <v>0</v>
      </c>
    </row>
    <row r="24" spans="1:23" ht="19.5" customHeight="1">
      <c r="A24" s="1">
        <v>19</v>
      </c>
      <c r="B24" s="154" t="s">
        <v>86</v>
      </c>
      <c r="C24" s="171">
        <v>123.9</v>
      </c>
      <c r="D24" s="172">
        <f t="shared" si="3"/>
        <v>135.8</v>
      </c>
      <c r="E24" s="171">
        <v>135.8</v>
      </c>
      <c r="F24" s="145">
        <f t="shared" si="0"/>
        <v>109.60451977401131</v>
      </c>
      <c r="G24" s="144">
        <f t="shared" si="1"/>
        <v>11.900000000000006</v>
      </c>
      <c r="H24" s="143">
        <v>33.7</v>
      </c>
      <c r="I24" s="143">
        <v>46.1</v>
      </c>
      <c r="J24" s="145">
        <f>I24/H24*100</f>
        <v>136.79525222551928</v>
      </c>
      <c r="K24" s="143">
        <f>I24-H24</f>
        <v>12.399999999999999</v>
      </c>
      <c r="L24" s="143">
        <v>90.2</v>
      </c>
      <c r="M24" s="143">
        <v>89.7</v>
      </c>
      <c r="N24" s="145">
        <f>M24/L24*100</f>
        <v>99.44567627494457</v>
      </c>
      <c r="O24" s="143">
        <f>M24-L24</f>
        <v>-0.5</v>
      </c>
      <c r="P24" s="143"/>
      <c r="Q24" s="143"/>
      <c r="R24" s="145">
        <v>0</v>
      </c>
      <c r="S24" s="144">
        <f>Q24-P24</f>
        <v>0</v>
      </c>
      <c r="T24" s="143"/>
      <c r="U24" s="145"/>
      <c r="V24" s="171" t="e">
        <f t="shared" si="2"/>
        <v>#DIV/0!</v>
      </c>
      <c r="W24" s="171">
        <f>U24-T24</f>
        <v>0</v>
      </c>
    </row>
    <row r="25" spans="1:23" ht="19.5" customHeight="1">
      <c r="A25" s="1">
        <v>20</v>
      </c>
      <c r="B25" s="154" t="s">
        <v>87</v>
      </c>
      <c r="C25" s="171">
        <v>8.4</v>
      </c>
      <c r="D25" s="172">
        <f t="shared" si="3"/>
        <v>14.3</v>
      </c>
      <c r="E25" s="171">
        <v>14.3</v>
      </c>
      <c r="F25" s="145">
        <f t="shared" si="0"/>
        <v>170.23809523809524</v>
      </c>
      <c r="G25" s="144">
        <f t="shared" si="1"/>
        <v>5.9</v>
      </c>
      <c r="H25" s="143">
        <v>8.4</v>
      </c>
      <c r="I25" s="143">
        <v>14.3</v>
      </c>
      <c r="J25" s="145">
        <f t="shared" si="4"/>
        <v>170.23809523809524</v>
      </c>
      <c r="K25" s="143">
        <f t="shared" si="5"/>
        <v>5.9</v>
      </c>
      <c r="L25" s="143"/>
      <c r="M25" s="143"/>
      <c r="N25" s="145" t="e">
        <f t="shared" si="6"/>
        <v>#DIV/0!</v>
      </c>
      <c r="O25" s="143">
        <f t="shared" si="7"/>
        <v>0</v>
      </c>
      <c r="P25" s="143"/>
      <c r="Q25" s="143"/>
      <c r="R25" s="145">
        <v>0</v>
      </c>
      <c r="S25" s="144">
        <f t="shared" si="8"/>
        <v>0</v>
      </c>
      <c r="T25" s="143"/>
      <c r="U25" s="145"/>
      <c r="V25" s="171" t="e">
        <f t="shared" si="2"/>
        <v>#DIV/0!</v>
      </c>
      <c r="W25" s="171">
        <f t="shared" si="9"/>
        <v>0</v>
      </c>
    </row>
    <row r="26" spans="1:23" ht="19.5" customHeight="1">
      <c r="A26" s="1">
        <v>21</v>
      </c>
      <c r="B26" s="154" t="s">
        <v>88</v>
      </c>
      <c r="C26" s="171"/>
      <c r="D26" s="172">
        <f>I26+M26+Q26+U26</f>
        <v>120.078</v>
      </c>
      <c r="E26" s="171">
        <v>120.078</v>
      </c>
      <c r="F26" s="145" t="e">
        <f t="shared" si="0"/>
        <v>#DIV/0!</v>
      </c>
      <c r="G26" s="144">
        <f t="shared" si="1"/>
        <v>120.078</v>
      </c>
      <c r="H26" s="143"/>
      <c r="I26" s="143"/>
      <c r="J26" s="145" t="e">
        <f t="shared" si="4"/>
        <v>#DIV/0!</v>
      </c>
      <c r="K26" s="143">
        <f t="shared" si="5"/>
        <v>0</v>
      </c>
      <c r="L26" s="143"/>
      <c r="M26" s="143">
        <v>120.078</v>
      </c>
      <c r="N26" s="145" t="e">
        <f t="shared" si="6"/>
        <v>#DIV/0!</v>
      </c>
      <c r="O26" s="143">
        <f t="shared" si="7"/>
        <v>120.078</v>
      </c>
      <c r="P26" s="175"/>
      <c r="Q26" s="175"/>
      <c r="R26" s="145">
        <v>0</v>
      </c>
      <c r="S26" s="144">
        <f t="shared" si="8"/>
        <v>0</v>
      </c>
      <c r="T26" s="143"/>
      <c r="U26" s="145"/>
      <c r="V26" s="171" t="e">
        <f t="shared" si="2"/>
        <v>#DIV/0!</v>
      </c>
      <c r="W26" s="171">
        <f t="shared" si="9"/>
        <v>0</v>
      </c>
    </row>
    <row r="27" spans="1:23" s="11" customFormat="1" ht="19.5" customHeight="1">
      <c r="A27" s="196"/>
      <c r="B27" s="167" t="s">
        <v>103</v>
      </c>
      <c r="C27" s="182">
        <v>10.2</v>
      </c>
      <c r="D27" s="172">
        <f t="shared" si="3"/>
        <v>13.899999999999999</v>
      </c>
      <c r="E27" s="144">
        <v>13.9</v>
      </c>
      <c r="F27" s="144">
        <f t="shared" si="0"/>
        <v>136.27450980392157</v>
      </c>
      <c r="G27" s="144">
        <f t="shared" si="1"/>
        <v>3.700000000000001</v>
      </c>
      <c r="H27" s="144"/>
      <c r="I27" s="144">
        <v>6.8</v>
      </c>
      <c r="J27" s="144" t="e">
        <f>I27/H27*100</f>
        <v>#DIV/0!</v>
      </c>
      <c r="K27" s="144"/>
      <c r="L27" s="144">
        <v>9.8</v>
      </c>
      <c r="M27" s="144">
        <v>7.1</v>
      </c>
      <c r="N27" s="144">
        <f t="shared" si="6"/>
        <v>72.44897959183673</v>
      </c>
      <c r="O27" s="144">
        <f t="shared" si="7"/>
        <v>-2.700000000000001</v>
      </c>
      <c r="P27" s="144"/>
      <c r="Q27" s="146"/>
      <c r="R27" s="146"/>
      <c r="S27" s="146"/>
      <c r="T27" s="144">
        <v>0.4</v>
      </c>
      <c r="U27" s="144"/>
      <c r="V27" s="146"/>
      <c r="W27" s="146"/>
    </row>
    <row r="28" spans="1:23" s="11" customFormat="1" ht="19.5" customHeight="1">
      <c r="A28" s="53"/>
      <c r="B28" s="167" t="s">
        <v>147</v>
      </c>
      <c r="C28" s="182"/>
      <c r="D28" s="172">
        <f t="shared" si="3"/>
        <v>0.525</v>
      </c>
      <c r="E28" s="144">
        <v>0.525</v>
      </c>
      <c r="F28" s="144"/>
      <c r="G28" s="144"/>
      <c r="H28" s="144"/>
      <c r="I28" s="144"/>
      <c r="J28" s="144"/>
      <c r="K28" s="144"/>
      <c r="L28" s="144"/>
      <c r="M28" s="144">
        <v>0.525</v>
      </c>
      <c r="N28" s="144"/>
      <c r="O28" s="144"/>
      <c r="P28" s="144"/>
      <c r="Q28" s="146"/>
      <c r="R28" s="146"/>
      <c r="S28" s="146"/>
      <c r="T28" s="144"/>
      <c r="U28" s="144"/>
      <c r="V28" s="146"/>
      <c r="W28" s="146"/>
    </row>
    <row r="29" spans="1:23" s="11" customFormat="1" ht="19.5" customHeight="1">
      <c r="A29" s="53"/>
      <c r="B29" s="167" t="s">
        <v>146</v>
      </c>
      <c r="C29" s="183"/>
      <c r="D29" s="172">
        <f t="shared" si="3"/>
        <v>162.8</v>
      </c>
      <c r="E29" s="144">
        <v>162.8</v>
      </c>
      <c r="F29" s="146"/>
      <c r="G29" s="146"/>
      <c r="H29" s="144"/>
      <c r="I29" s="144"/>
      <c r="J29" s="146"/>
      <c r="K29" s="146"/>
      <c r="L29" s="146"/>
      <c r="M29" s="146"/>
      <c r="N29" s="146"/>
      <c r="O29" s="146"/>
      <c r="P29" s="146"/>
      <c r="Q29" s="146">
        <v>162.8</v>
      </c>
      <c r="R29" s="146"/>
      <c r="S29" s="146"/>
      <c r="T29" s="146"/>
      <c r="U29" s="146"/>
      <c r="V29" s="146"/>
      <c r="W29" s="146"/>
    </row>
    <row r="30" spans="2:23" ht="15.75">
      <c r="B30" s="163" t="s">
        <v>130</v>
      </c>
      <c r="C30" s="164">
        <f>SUM(C7:C29)</f>
        <v>6614.799999999999</v>
      </c>
      <c r="D30" s="157">
        <f>SUM(D7:D29)</f>
        <v>6381.860000000001</v>
      </c>
      <c r="E30" s="164">
        <f>SUM(E7:E29)</f>
        <v>6381.895</v>
      </c>
      <c r="F30" s="164">
        <f>E30/C30*100</f>
        <v>96.47903186793253</v>
      </c>
      <c r="G30" s="165"/>
      <c r="H30" s="164">
        <f>SUM(H7:H29)</f>
        <v>314.89000000000004</v>
      </c>
      <c r="I30" s="164">
        <f>SUM(I7:I29)</f>
        <v>239.06600000000003</v>
      </c>
      <c r="J30" s="164">
        <f>I30/H30*100</f>
        <v>75.92048016767761</v>
      </c>
      <c r="K30" s="165">
        <f>I30-H30</f>
        <v>-75.82400000000001</v>
      </c>
      <c r="L30" s="164">
        <f>SUM(L7:L29)</f>
        <v>960.6809999999999</v>
      </c>
      <c r="M30" s="164">
        <f>SUM(M7:M29)</f>
        <v>1032.874</v>
      </c>
      <c r="N30" s="164">
        <f>M30/L30*100</f>
        <v>107.51477337430428</v>
      </c>
      <c r="O30" s="165">
        <f>M30-L30</f>
        <v>72.1930000000001</v>
      </c>
      <c r="P30" s="164">
        <f>SUM(P7:P29)</f>
        <v>5268.2</v>
      </c>
      <c r="Q30" s="165">
        <f>SUM(Q7:Q29)</f>
        <v>5103.7</v>
      </c>
      <c r="R30" s="164">
        <f>Q30/P30*100</f>
        <v>96.87749136327398</v>
      </c>
      <c r="S30" s="165">
        <f>Q30-P30</f>
        <v>-164.5</v>
      </c>
      <c r="T30" s="164">
        <f>SUM(T7:T29)</f>
        <v>2.75</v>
      </c>
      <c r="U30" s="166">
        <f>SUM(U7:U29)</f>
        <v>6.22</v>
      </c>
      <c r="V30" s="164">
        <f>U30/T30*100</f>
        <v>226.1818181818182</v>
      </c>
      <c r="W30" s="164">
        <f>U30-T30</f>
        <v>3.4699999999999998</v>
      </c>
    </row>
    <row r="31" spans="2:23" ht="15.75">
      <c r="B31" s="154" t="s">
        <v>140</v>
      </c>
      <c r="C31" s="156">
        <v>8</v>
      </c>
      <c r="D31" s="157">
        <f t="shared" si="3"/>
        <v>12.3</v>
      </c>
      <c r="E31" s="156">
        <v>12.3</v>
      </c>
      <c r="F31" s="158">
        <f>E31/C31*100</f>
        <v>153.75</v>
      </c>
      <c r="G31" s="161">
        <f>E31-C31</f>
        <v>4.300000000000001</v>
      </c>
      <c r="H31" s="159">
        <v>8.01</v>
      </c>
      <c r="I31" s="159">
        <v>12.3</v>
      </c>
      <c r="J31" s="158">
        <f>I31/H31*100</f>
        <v>153.55805243445695</v>
      </c>
      <c r="K31" s="162">
        <f>I31-H31</f>
        <v>4.290000000000001</v>
      </c>
      <c r="L31" s="159"/>
      <c r="M31" s="159"/>
      <c r="N31" s="158" t="e">
        <f>M31/L31*100</f>
        <v>#DIV/0!</v>
      </c>
      <c r="O31" s="162">
        <f>M31-L31</f>
        <v>0</v>
      </c>
      <c r="P31" s="159"/>
      <c r="Q31" s="159"/>
      <c r="R31" s="158">
        <v>0</v>
      </c>
      <c r="S31" s="161">
        <f>Q31-P31</f>
        <v>0</v>
      </c>
      <c r="T31" s="159"/>
      <c r="U31" s="160"/>
      <c r="V31" s="156">
        <v>0</v>
      </c>
      <c r="W31" s="156">
        <f>U31-T31</f>
        <v>0</v>
      </c>
    </row>
    <row r="32" spans="2:23" ht="15.75">
      <c r="B32" s="167"/>
      <c r="C32" s="167"/>
      <c r="D32" s="157">
        <f t="shared" si="3"/>
        <v>0</v>
      </c>
      <c r="E32" s="167"/>
      <c r="F32" s="167"/>
      <c r="G32" s="167"/>
      <c r="H32" s="168"/>
      <c r="I32" s="167"/>
      <c r="J32" s="167"/>
      <c r="K32" s="167"/>
      <c r="L32" s="159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2:23" ht="15.75">
      <c r="B33" s="167"/>
      <c r="C33" s="167"/>
      <c r="D33" s="157">
        <f t="shared" si="3"/>
        <v>0</v>
      </c>
      <c r="E33" s="167"/>
      <c r="F33" s="167"/>
      <c r="G33" s="167"/>
      <c r="H33" s="168"/>
      <c r="I33" s="167"/>
      <c r="J33" s="167"/>
      <c r="K33" s="167"/>
      <c r="L33" s="159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</row>
    <row r="34" spans="2:23" ht="15.75">
      <c r="B34" s="167"/>
      <c r="C34" s="167"/>
      <c r="D34" s="157">
        <f t="shared" si="3"/>
        <v>0</v>
      </c>
      <c r="E34" s="167"/>
      <c r="F34" s="167"/>
      <c r="G34" s="167"/>
      <c r="H34" s="168"/>
      <c r="I34" s="167"/>
      <c r="J34" s="167"/>
      <c r="K34" s="167"/>
      <c r="L34" s="159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</row>
    <row r="35" spans="2:23" ht="15.75">
      <c r="B35" s="167"/>
      <c r="C35" s="167"/>
      <c r="D35" s="157">
        <f t="shared" si="3"/>
        <v>0</v>
      </c>
      <c r="E35" s="167"/>
      <c r="F35" s="167"/>
      <c r="G35" s="167"/>
      <c r="H35" s="168"/>
      <c r="I35" s="167"/>
      <c r="J35" s="167"/>
      <c r="K35" s="167"/>
      <c r="L35" s="159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</row>
    <row r="36" spans="2:23" ht="15.75">
      <c r="B36" s="169" t="s">
        <v>128</v>
      </c>
      <c r="C36" s="169"/>
      <c r="D36" s="157">
        <f t="shared" si="3"/>
        <v>0</v>
      </c>
      <c r="E36" s="169"/>
      <c r="F36" s="169"/>
      <c r="G36" s="169"/>
      <c r="H36" s="164"/>
      <c r="I36" s="169"/>
      <c r="J36" s="169"/>
      <c r="K36" s="169"/>
      <c r="L36" s="170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2:23" ht="15.75">
      <c r="B37" s="169" t="s">
        <v>129</v>
      </c>
      <c r="C37" s="185">
        <f>SUM(C30:C36)</f>
        <v>6622.799999999999</v>
      </c>
      <c r="D37" s="169"/>
      <c r="E37" s="185">
        <f>SUM(E30:E36)</f>
        <v>6394.195000000001</v>
      </c>
      <c r="F37" s="169"/>
      <c r="G37" s="169"/>
      <c r="H37" s="164">
        <f>SUM(H30:H36)</f>
        <v>322.90000000000003</v>
      </c>
      <c r="I37" s="185">
        <f>SUM(I30:I36)</f>
        <v>251.36600000000004</v>
      </c>
      <c r="J37" s="169"/>
      <c r="K37" s="169"/>
      <c r="L37" s="164">
        <f>SUM(L30:L36)</f>
        <v>960.6809999999999</v>
      </c>
      <c r="M37" s="185">
        <f>SUM(M30:M36)</f>
        <v>1032.874</v>
      </c>
      <c r="N37" s="169"/>
      <c r="O37" s="169"/>
      <c r="P37" s="185">
        <f>SUM(P30:P36)</f>
        <v>5268.2</v>
      </c>
      <c r="Q37" s="187">
        <f>SUM(Q30:Q36)</f>
        <v>5103.7</v>
      </c>
      <c r="R37" s="169"/>
      <c r="S37" s="169"/>
      <c r="T37" s="185">
        <f>SUM(T30:T36)</f>
        <v>2.75</v>
      </c>
      <c r="U37" s="186">
        <f>SUM(U30:U36)</f>
        <v>6.22</v>
      </c>
      <c r="V37" s="169"/>
      <c r="W37" s="169"/>
    </row>
    <row r="38" spans="2:23" ht="12.7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</row>
    <row r="39" spans="5:11" ht="12.75">
      <c r="E39" s="46" t="s">
        <v>139</v>
      </c>
      <c r="F39" s="90"/>
      <c r="G39" s="46"/>
      <c r="H39" s="26"/>
      <c r="I39" s="26"/>
      <c r="J39" s="26"/>
      <c r="K39" s="26"/>
    </row>
    <row r="40" spans="5:11" ht="12.75">
      <c r="E40" s="26" t="s">
        <v>100</v>
      </c>
      <c r="F40" s="26"/>
      <c r="G40" s="26"/>
      <c r="H40" s="26"/>
      <c r="I40" s="26"/>
      <c r="J40" s="26"/>
      <c r="K40" s="26"/>
    </row>
  </sheetData>
  <mergeCells count="20">
    <mergeCell ref="C3:G3"/>
    <mergeCell ref="T3:W3"/>
    <mergeCell ref="B3:B5"/>
    <mergeCell ref="B1:W1"/>
    <mergeCell ref="I4:I6"/>
    <mergeCell ref="U4:U6"/>
    <mergeCell ref="T4:T6"/>
    <mergeCell ref="Q4:Q6"/>
    <mergeCell ref="P4:P6"/>
    <mergeCell ref="D4:D6"/>
    <mergeCell ref="A3:A6"/>
    <mergeCell ref="S2:W2"/>
    <mergeCell ref="C4:C6"/>
    <mergeCell ref="E4:E6"/>
    <mergeCell ref="H4:H6"/>
    <mergeCell ref="L3:O3"/>
    <mergeCell ref="H3:K3"/>
    <mergeCell ref="P3:S3"/>
    <mergeCell ref="M4:M6"/>
    <mergeCell ref="L4:L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Normal="75" zoomScaleSheetLayoutView="100" workbookViewId="0" topLeftCell="A1">
      <pane xSplit="2" ySplit="5" topLeftCell="E6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K9" sqref="K9"/>
    </sheetView>
  </sheetViews>
  <sheetFormatPr defaultColWidth="9.00390625" defaultRowHeight="12.75"/>
  <cols>
    <col min="1" max="1" width="5.25390625" style="0" customWidth="1"/>
    <col min="2" max="2" width="24.00390625" style="0" customWidth="1"/>
    <col min="3" max="3" width="9.875" style="0" bestFit="1" customWidth="1"/>
    <col min="4" max="4" width="12.125" style="0" customWidth="1"/>
    <col min="5" max="5" width="9.75390625" style="0" customWidth="1"/>
    <col min="10" max="10" width="11.00390625" style="0" customWidth="1"/>
    <col min="12" max="12" width="10.375" style="0" customWidth="1"/>
  </cols>
  <sheetData>
    <row r="1" spans="1:13" ht="15.75">
      <c r="A1" s="231" t="s">
        <v>177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9:13" ht="12.75">
      <c r="I2" s="209"/>
      <c r="J2" s="210"/>
      <c r="K2" s="210"/>
      <c r="L2" s="210"/>
      <c r="M2" s="210"/>
    </row>
    <row r="3" spans="1:15" ht="12.75" customHeight="1">
      <c r="A3" s="232" t="s">
        <v>38</v>
      </c>
      <c r="B3" s="219" t="s">
        <v>73</v>
      </c>
      <c r="C3" s="219" t="s">
        <v>12</v>
      </c>
      <c r="D3" s="219"/>
      <c r="E3" s="219"/>
      <c r="F3" s="206"/>
      <c r="G3" s="215" t="s">
        <v>70</v>
      </c>
      <c r="H3" s="216"/>
      <c r="I3" s="205"/>
      <c r="J3" s="218" t="s">
        <v>13</v>
      </c>
      <c r="K3" s="219"/>
      <c r="L3" s="219"/>
      <c r="M3" s="219"/>
      <c r="N3" s="251" t="s">
        <v>71</v>
      </c>
      <c r="O3" s="252"/>
    </row>
    <row r="4" spans="1:15" s="7" customFormat="1" ht="13.5" customHeight="1">
      <c r="A4" s="233"/>
      <c r="B4" s="219"/>
      <c r="C4" s="220" t="s">
        <v>126</v>
      </c>
      <c r="D4" s="220" t="s">
        <v>157</v>
      </c>
      <c r="E4" s="220" t="s">
        <v>160</v>
      </c>
      <c r="F4" s="221" t="s">
        <v>161</v>
      </c>
      <c r="G4" s="211" t="s">
        <v>14</v>
      </c>
      <c r="H4" s="212"/>
      <c r="I4" s="213"/>
      <c r="J4" s="214" t="s">
        <v>126</v>
      </c>
      <c r="K4" s="220" t="s">
        <v>158</v>
      </c>
      <c r="L4" s="220" t="s">
        <v>160</v>
      </c>
      <c r="M4" s="220" t="s">
        <v>161</v>
      </c>
      <c r="N4" s="253" t="s">
        <v>72</v>
      </c>
      <c r="O4" s="217"/>
    </row>
    <row r="5" spans="1:15" ht="25.5">
      <c r="A5" s="234"/>
      <c r="B5" s="219"/>
      <c r="C5" s="220"/>
      <c r="D5" s="220"/>
      <c r="E5" s="220"/>
      <c r="F5" s="220"/>
      <c r="G5" s="4" t="s">
        <v>127</v>
      </c>
      <c r="H5" s="4" t="s">
        <v>157</v>
      </c>
      <c r="I5" s="63" t="s">
        <v>161</v>
      </c>
      <c r="J5" s="220"/>
      <c r="K5" s="220"/>
      <c r="L5" s="220"/>
      <c r="M5" s="220"/>
      <c r="N5" s="4" t="s">
        <v>126</v>
      </c>
      <c r="O5" s="4" t="s">
        <v>157</v>
      </c>
    </row>
    <row r="6" spans="1:15" ht="19.5" customHeight="1">
      <c r="A6" s="1">
        <v>1</v>
      </c>
      <c r="B6" s="34" t="s">
        <v>74</v>
      </c>
      <c r="C6" s="27">
        <v>846.5</v>
      </c>
      <c r="D6" s="27">
        <v>937.6</v>
      </c>
      <c r="E6" s="62">
        <f>D6/C6*100</f>
        <v>110.76196101594802</v>
      </c>
      <c r="F6" s="62">
        <f>D6-C6</f>
        <v>91.10000000000002</v>
      </c>
      <c r="G6" s="52"/>
      <c r="H6" s="52"/>
      <c r="I6" s="27">
        <f>H6-G6</f>
        <v>0</v>
      </c>
      <c r="J6" s="52">
        <v>1801</v>
      </c>
      <c r="K6" s="52">
        <v>1994.8</v>
      </c>
      <c r="L6" s="62">
        <f aca="true" t="shared" si="0" ref="L6:L25">K6/J6*100</f>
        <v>110.76068850638534</v>
      </c>
      <c r="M6" s="27">
        <f aca="true" t="shared" si="1" ref="M6:M25">K6-J6</f>
        <v>193.79999999999995</v>
      </c>
      <c r="N6" s="79">
        <v>470</v>
      </c>
      <c r="O6" s="79">
        <v>470</v>
      </c>
    </row>
    <row r="7" spans="1:15" ht="19.5" customHeight="1">
      <c r="A7" s="1">
        <v>2</v>
      </c>
      <c r="B7" s="34" t="s">
        <v>106</v>
      </c>
      <c r="C7" s="27">
        <v>72.48</v>
      </c>
      <c r="D7" s="27">
        <v>0</v>
      </c>
      <c r="E7" s="72">
        <f>D7/C7*100</f>
        <v>0</v>
      </c>
      <c r="F7" s="72">
        <f>D7-C7</f>
        <v>-72.48</v>
      </c>
      <c r="G7" s="73"/>
      <c r="H7" s="73"/>
      <c r="I7" s="71">
        <v>0</v>
      </c>
      <c r="J7" s="73">
        <v>747.2</v>
      </c>
      <c r="K7" s="73"/>
      <c r="L7" s="72">
        <f t="shared" si="0"/>
        <v>0</v>
      </c>
      <c r="M7" s="71">
        <f t="shared" si="1"/>
        <v>-747.2</v>
      </c>
      <c r="N7" s="79">
        <v>97</v>
      </c>
      <c r="O7" s="79">
        <v>0</v>
      </c>
    </row>
    <row r="8" spans="1:15" ht="19.5" customHeight="1">
      <c r="A8" s="1">
        <v>3</v>
      </c>
      <c r="B8" s="34" t="s">
        <v>90</v>
      </c>
      <c r="C8" s="27">
        <v>245.7</v>
      </c>
      <c r="D8" s="27">
        <v>255.7</v>
      </c>
      <c r="E8" s="72">
        <f aca="true" t="shared" si="2" ref="E8:E25">D8/C8*100</f>
        <v>104.07000407000406</v>
      </c>
      <c r="F8" s="72">
        <f aca="true" t="shared" si="3" ref="F8:F25">D8-C8</f>
        <v>10</v>
      </c>
      <c r="G8" s="73"/>
      <c r="H8" s="73"/>
      <c r="I8" s="71">
        <f aca="true" t="shared" si="4" ref="I8:I23">H8-G8</f>
        <v>0</v>
      </c>
      <c r="J8" s="73">
        <v>1660</v>
      </c>
      <c r="K8" s="73">
        <v>1727.7</v>
      </c>
      <c r="L8" s="72">
        <f t="shared" si="0"/>
        <v>104.07831325301204</v>
      </c>
      <c r="M8" s="71">
        <f t="shared" si="1"/>
        <v>67.70000000000005</v>
      </c>
      <c r="N8" s="79">
        <v>148</v>
      </c>
      <c r="O8" s="79">
        <v>148</v>
      </c>
    </row>
    <row r="9" spans="1:15" ht="19.5" customHeight="1">
      <c r="A9" s="1">
        <v>4</v>
      </c>
      <c r="B9" s="34" t="s">
        <v>75</v>
      </c>
      <c r="C9" s="27">
        <v>22.18</v>
      </c>
      <c r="D9" s="27">
        <v>8.324</v>
      </c>
      <c r="E9" s="72">
        <f t="shared" si="2"/>
        <v>37.529305680793506</v>
      </c>
      <c r="F9" s="72">
        <f t="shared" si="3"/>
        <v>-13.856</v>
      </c>
      <c r="G9" s="73"/>
      <c r="H9" s="73"/>
      <c r="I9" s="71">
        <f t="shared" si="4"/>
        <v>0</v>
      </c>
      <c r="J9" s="73">
        <v>739</v>
      </c>
      <c r="K9" s="73">
        <v>693.7</v>
      </c>
      <c r="L9" s="72">
        <f t="shared" si="0"/>
        <v>93.87009472259811</v>
      </c>
      <c r="M9" s="71">
        <f t="shared" si="1"/>
        <v>-45.299999999999955</v>
      </c>
      <c r="N9" s="79">
        <v>30</v>
      </c>
      <c r="O9" s="79">
        <v>12</v>
      </c>
    </row>
    <row r="10" spans="1:15" ht="19.5" customHeight="1">
      <c r="A10" s="1">
        <v>5</v>
      </c>
      <c r="B10" s="34" t="s">
        <v>76</v>
      </c>
      <c r="C10" s="27"/>
      <c r="D10" s="27">
        <v>0</v>
      </c>
      <c r="E10" s="72" t="e">
        <f t="shared" si="2"/>
        <v>#DIV/0!</v>
      </c>
      <c r="F10" s="72">
        <f t="shared" si="3"/>
        <v>0</v>
      </c>
      <c r="G10" s="73"/>
      <c r="H10" s="73"/>
      <c r="I10" s="71">
        <f t="shared" si="4"/>
        <v>0</v>
      </c>
      <c r="J10" s="73"/>
      <c r="K10" s="73"/>
      <c r="L10" s="72" t="e">
        <f t="shared" si="0"/>
        <v>#DIV/0!</v>
      </c>
      <c r="M10" s="71">
        <f t="shared" si="1"/>
        <v>0</v>
      </c>
      <c r="N10" s="79"/>
      <c r="O10" s="79"/>
    </row>
    <row r="11" spans="1:15" ht="19.5" customHeight="1">
      <c r="A11" s="1">
        <v>6</v>
      </c>
      <c r="B11" s="34" t="s">
        <v>142</v>
      </c>
      <c r="C11" s="27">
        <v>172.8</v>
      </c>
      <c r="D11" s="27">
        <v>172.8</v>
      </c>
      <c r="E11" s="72">
        <f t="shared" si="2"/>
        <v>100</v>
      </c>
      <c r="F11" s="72">
        <f t="shared" si="3"/>
        <v>0</v>
      </c>
      <c r="G11" s="73"/>
      <c r="H11" s="73"/>
      <c r="I11" s="71">
        <f t="shared" si="4"/>
        <v>0</v>
      </c>
      <c r="J11" s="73">
        <v>1440</v>
      </c>
      <c r="K11" s="74">
        <v>1440</v>
      </c>
      <c r="L11" s="72">
        <f t="shared" si="0"/>
        <v>100</v>
      </c>
      <c r="M11" s="71">
        <f t="shared" si="1"/>
        <v>0</v>
      </c>
      <c r="N11" s="79">
        <v>120</v>
      </c>
      <c r="O11" s="79">
        <v>120</v>
      </c>
    </row>
    <row r="12" spans="1:15" ht="19.5" customHeight="1">
      <c r="A12" s="1">
        <v>7</v>
      </c>
      <c r="B12" s="34" t="s">
        <v>77</v>
      </c>
      <c r="C12" s="27"/>
      <c r="D12" s="27">
        <v>0</v>
      </c>
      <c r="E12" s="72" t="e">
        <f t="shared" si="2"/>
        <v>#DIV/0!</v>
      </c>
      <c r="F12" s="72">
        <f t="shared" si="3"/>
        <v>0</v>
      </c>
      <c r="G12" s="73"/>
      <c r="H12" s="73"/>
      <c r="I12" s="71">
        <v>0</v>
      </c>
      <c r="J12" s="73"/>
      <c r="K12" s="74"/>
      <c r="L12" s="72" t="e">
        <f t="shared" si="0"/>
        <v>#DIV/0!</v>
      </c>
      <c r="M12" s="71">
        <f t="shared" si="1"/>
        <v>0</v>
      </c>
      <c r="N12" s="79"/>
      <c r="O12" s="79"/>
    </row>
    <row r="13" spans="1:15" ht="19.5" customHeight="1">
      <c r="A13" s="44">
        <v>8</v>
      </c>
      <c r="B13" s="34" t="s">
        <v>78</v>
      </c>
      <c r="C13" s="27">
        <v>1142.4</v>
      </c>
      <c r="D13" s="27">
        <v>1143.9</v>
      </c>
      <c r="E13" s="72">
        <f t="shared" si="2"/>
        <v>100.13130252100841</v>
      </c>
      <c r="F13" s="72">
        <f t="shared" si="3"/>
        <v>1.5</v>
      </c>
      <c r="G13" s="73"/>
      <c r="H13" s="73"/>
      <c r="I13" s="71">
        <f t="shared" si="4"/>
        <v>0</v>
      </c>
      <c r="J13" s="73">
        <v>2285</v>
      </c>
      <c r="K13" s="73">
        <v>2287.8</v>
      </c>
      <c r="L13" s="72">
        <f t="shared" si="0"/>
        <v>100.12253829321665</v>
      </c>
      <c r="M13" s="71">
        <f t="shared" si="1"/>
        <v>2.800000000000182</v>
      </c>
      <c r="N13" s="79">
        <v>500</v>
      </c>
      <c r="O13" s="79">
        <v>500</v>
      </c>
    </row>
    <row r="14" spans="1:15" ht="19.5" customHeight="1">
      <c r="A14" s="1">
        <v>9</v>
      </c>
      <c r="B14" s="34" t="s">
        <v>79</v>
      </c>
      <c r="C14" s="27">
        <v>942.4</v>
      </c>
      <c r="D14" s="27">
        <v>1130.6</v>
      </c>
      <c r="E14" s="72">
        <f t="shared" si="2"/>
        <v>119.97028862478778</v>
      </c>
      <c r="F14" s="72">
        <f t="shared" si="3"/>
        <v>188.19999999999993</v>
      </c>
      <c r="G14" s="73"/>
      <c r="H14" s="73"/>
      <c r="I14" s="71">
        <v>0</v>
      </c>
      <c r="J14" s="73">
        <v>2118</v>
      </c>
      <c r="K14" s="73">
        <v>2501</v>
      </c>
      <c r="L14" s="72">
        <f t="shared" si="0"/>
        <v>118.08309726156752</v>
      </c>
      <c r="M14" s="71">
        <f t="shared" si="1"/>
        <v>383</v>
      </c>
      <c r="N14" s="68">
        <v>445</v>
      </c>
      <c r="O14" s="79">
        <v>452</v>
      </c>
    </row>
    <row r="15" spans="1:15" ht="19.5" customHeight="1">
      <c r="A15" s="1">
        <v>10</v>
      </c>
      <c r="B15" s="34" t="s">
        <v>81</v>
      </c>
      <c r="C15" s="27">
        <v>16.32</v>
      </c>
      <c r="D15" s="189"/>
      <c r="E15" s="72">
        <v>104.4</v>
      </c>
      <c r="F15" s="72">
        <f t="shared" si="3"/>
        <v>-16.32</v>
      </c>
      <c r="G15" s="73"/>
      <c r="H15" s="73"/>
      <c r="I15" s="71">
        <f t="shared" si="4"/>
        <v>0</v>
      </c>
      <c r="J15" s="73">
        <v>418.5</v>
      </c>
      <c r="K15" s="73"/>
      <c r="L15" s="72">
        <f t="shared" si="0"/>
        <v>0</v>
      </c>
      <c r="M15" s="71">
        <f t="shared" si="1"/>
        <v>-418.5</v>
      </c>
      <c r="N15" s="79">
        <v>39</v>
      </c>
      <c r="O15" s="79"/>
    </row>
    <row r="16" spans="1:15" ht="19.5" customHeight="1">
      <c r="A16" s="1">
        <v>11</v>
      </c>
      <c r="B16" s="34" t="s">
        <v>82</v>
      </c>
      <c r="C16" s="27">
        <v>117.2</v>
      </c>
      <c r="D16" s="189">
        <v>219.3</v>
      </c>
      <c r="E16" s="72">
        <f t="shared" si="2"/>
        <v>187.1160409556314</v>
      </c>
      <c r="F16" s="72">
        <f t="shared" si="3"/>
        <v>102.10000000000001</v>
      </c>
      <c r="G16" s="73"/>
      <c r="H16" s="73"/>
      <c r="I16" s="71">
        <v>0</v>
      </c>
      <c r="J16" s="73">
        <v>808</v>
      </c>
      <c r="K16" s="73">
        <v>1512</v>
      </c>
      <c r="L16" s="72">
        <f t="shared" si="0"/>
        <v>187.12871287128715</v>
      </c>
      <c r="M16" s="71">
        <f t="shared" si="1"/>
        <v>704</v>
      </c>
      <c r="N16" s="79">
        <v>145</v>
      </c>
      <c r="O16" s="79">
        <v>145</v>
      </c>
    </row>
    <row r="17" spans="1:15" ht="19.5" customHeight="1">
      <c r="A17" s="1">
        <v>12</v>
      </c>
      <c r="B17" s="34" t="s">
        <v>83</v>
      </c>
      <c r="C17" s="27"/>
      <c r="D17" s="27"/>
      <c r="E17" s="72" t="e">
        <f t="shared" si="2"/>
        <v>#DIV/0!</v>
      </c>
      <c r="F17" s="72">
        <f t="shared" si="3"/>
        <v>0</v>
      </c>
      <c r="G17" s="73"/>
      <c r="H17" s="73"/>
      <c r="I17" s="71">
        <f t="shared" si="4"/>
        <v>0</v>
      </c>
      <c r="J17" s="73"/>
      <c r="K17" s="73"/>
      <c r="L17" s="72" t="e">
        <f t="shared" si="0"/>
        <v>#DIV/0!</v>
      </c>
      <c r="M17" s="71">
        <f t="shared" si="1"/>
        <v>0</v>
      </c>
      <c r="N17" s="68"/>
      <c r="O17" s="68"/>
    </row>
    <row r="18" spans="1:15" ht="19.5" customHeight="1">
      <c r="A18" s="1">
        <v>13</v>
      </c>
      <c r="B18" s="34" t="s">
        <v>171</v>
      </c>
      <c r="C18" s="27"/>
      <c r="D18" s="27"/>
      <c r="E18" s="72" t="e">
        <f t="shared" si="2"/>
        <v>#DIV/0!</v>
      </c>
      <c r="F18" s="72">
        <f t="shared" si="3"/>
        <v>0</v>
      </c>
      <c r="G18" s="73"/>
      <c r="H18" s="73"/>
      <c r="I18" s="71">
        <f t="shared" si="4"/>
        <v>0</v>
      </c>
      <c r="J18" s="73"/>
      <c r="K18" s="73"/>
      <c r="L18" s="72" t="e">
        <f t="shared" si="0"/>
        <v>#DIV/0!</v>
      </c>
      <c r="M18" s="71">
        <f t="shared" si="1"/>
        <v>0</v>
      </c>
      <c r="N18" s="68"/>
      <c r="O18" s="68"/>
    </row>
    <row r="19" spans="1:15" ht="19.5" customHeight="1">
      <c r="A19" s="1">
        <v>14</v>
      </c>
      <c r="B19" s="34" t="s">
        <v>84</v>
      </c>
      <c r="C19" s="27"/>
      <c r="D19" s="27"/>
      <c r="E19" s="75" t="e">
        <f t="shared" si="2"/>
        <v>#DIV/0!</v>
      </c>
      <c r="F19" s="75">
        <f t="shared" si="3"/>
        <v>0</v>
      </c>
      <c r="G19" s="73"/>
      <c r="H19" s="73"/>
      <c r="I19" s="71">
        <f t="shared" si="4"/>
        <v>0</v>
      </c>
      <c r="J19" s="73"/>
      <c r="K19" s="73"/>
      <c r="L19" s="72" t="e">
        <f t="shared" si="0"/>
        <v>#DIV/0!</v>
      </c>
      <c r="M19" s="71">
        <f t="shared" si="1"/>
        <v>0</v>
      </c>
      <c r="N19" s="79"/>
      <c r="O19" s="79"/>
    </row>
    <row r="20" spans="1:15" ht="19.5" customHeight="1">
      <c r="A20" s="1">
        <v>15</v>
      </c>
      <c r="B20" s="34" t="s">
        <v>85</v>
      </c>
      <c r="C20" s="27"/>
      <c r="D20" s="27"/>
      <c r="E20" s="72" t="e">
        <f t="shared" si="2"/>
        <v>#DIV/0!</v>
      </c>
      <c r="F20" s="72">
        <f t="shared" si="3"/>
        <v>0</v>
      </c>
      <c r="G20" s="73"/>
      <c r="H20" s="73"/>
      <c r="I20" s="73">
        <v>0</v>
      </c>
      <c r="J20" s="73"/>
      <c r="K20" s="73"/>
      <c r="L20" s="72" t="e">
        <f t="shared" si="0"/>
        <v>#DIV/0!</v>
      </c>
      <c r="M20" s="71">
        <f t="shared" si="1"/>
        <v>0</v>
      </c>
      <c r="N20" s="79"/>
      <c r="O20" s="79">
        <v>0</v>
      </c>
    </row>
    <row r="21" spans="1:15" ht="19.5" customHeight="1">
      <c r="A21" s="1">
        <v>16</v>
      </c>
      <c r="B21" s="34" t="s">
        <v>152</v>
      </c>
      <c r="C21" s="27"/>
      <c r="D21" s="27"/>
      <c r="E21" s="72" t="e">
        <f t="shared" si="2"/>
        <v>#DIV/0!</v>
      </c>
      <c r="F21" s="72">
        <f t="shared" si="3"/>
        <v>0</v>
      </c>
      <c r="G21" s="73"/>
      <c r="H21" s="73"/>
      <c r="I21" s="71">
        <f t="shared" si="4"/>
        <v>0</v>
      </c>
      <c r="J21" s="73"/>
      <c r="K21" s="73"/>
      <c r="L21" s="72" t="e">
        <f t="shared" si="0"/>
        <v>#DIV/0!</v>
      </c>
      <c r="M21" s="71">
        <f t="shared" si="1"/>
        <v>0</v>
      </c>
      <c r="N21" s="79"/>
      <c r="O21" s="79"/>
    </row>
    <row r="22" spans="1:15" ht="19.5" customHeight="1">
      <c r="A22" s="1">
        <v>17</v>
      </c>
      <c r="B22" s="34" t="s">
        <v>86</v>
      </c>
      <c r="C22" s="27">
        <v>764.3</v>
      </c>
      <c r="D22" s="27">
        <v>769.9</v>
      </c>
      <c r="E22" s="72">
        <f t="shared" si="2"/>
        <v>100.73269658511057</v>
      </c>
      <c r="F22" s="72">
        <f t="shared" si="3"/>
        <v>5.600000000000023</v>
      </c>
      <c r="G22" s="73"/>
      <c r="H22" s="73"/>
      <c r="I22" s="71">
        <f t="shared" si="4"/>
        <v>0</v>
      </c>
      <c r="J22" s="73">
        <v>2184</v>
      </c>
      <c r="K22" s="73">
        <v>2200</v>
      </c>
      <c r="L22" s="72">
        <f t="shared" si="0"/>
        <v>100.73260073260073</v>
      </c>
      <c r="M22" s="71">
        <f t="shared" si="1"/>
        <v>16</v>
      </c>
      <c r="N22" s="79">
        <v>350</v>
      </c>
      <c r="O22" s="79">
        <v>350</v>
      </c>
    </row>
    <row r="23" spans="1:15" ht="19.5" customHeight="1">
      <c r="A23" s="1">
        <v>18</v>
      </c>
      <c r="B23" s="34" t="s">
        <v>87</v>
      </c>
      <c r="C23" s="27">
        <v>811.8</v>
      </c>
      <c r="D23" s="27">
        <v>849.6</v>
      </c>
      <c r="E23" s="72">
        <f t="shared" si="2"/>
        <v>104.65631929046563</v>
      </c>
      <c r="F23" s="72">
        <f t="shared" si="3"/>
        <v>37.80000000000007</v>
      </c>
      <c r="G23" s="73"/>
      <c r="H23" s="73"/>
      <c r="I23" s="71">
        <f t="shared" si="4"/>
        <v>0</v>
      </c>
      <c r="J23" s="73">
        <v>2360</v>
      </c>
      <c r="K23" s="73">
        <v>2360</v>
      </c>
      <c r="L23" s="72">
        <f t="shared" si="0"/>
        <v>100</v>
      </c>
      <c r="M23" s="71">
        <f t="shared" si="1"/>
        <v>0</v>
      </c>
      <c r="N23" s="79">
        <v>344</v>
      </c>
      <c r="O23" s="79">
        <v>360</v>
      </c>
    </row>
    <row r="24" spans="1:15" ht="19.5" customHeight="1">
      <c r="A24" s="1">
        <v>19</v>
      </c>
      <c r="B24" s="34" t="s">
        <v>108</v>
      </c>
      <c r="C24" s="27"/>
      <c r="D24" s="27"/>
      <c r="E24" s="72"/>
      <c r="F24" s="72"/>
      <c r="G24" s="73"/>
      <c r="H24" s="73"/>
      <c r="I24" s="71"/>
      <c r="J24" s="73"/>
      <c r="K24" s="73"/>
      <c r="L24" s="72"/>
      <c r="M24" s="71"/>
      <c r="N24" s="79"/>
      <c r="O24" s="79"/>
    </row>
    <row r="25" spans="1:15" ht="19.5" customHeight="1">
      <c r="A25" s="1">
        <v>20</v>
      </c>
      <c r="B25" s="34" t="s">
        <v>88</v>
      </c>
      <c r="C25" s="27"/>
      <c r="D25" s="27"/>
      <c r="E25" s="72" t="e">
        <f t="shared" si="2"/>
        <v>#DIV/0!</v>
      </c>
      <c r="F25" s="72">
        <f t="shared" si="3"/>
        <v>0</v>
      </c>
      <c r="G25" s="73"/>
      <c r="H25" s="73"/>
      <c r="I25" s="73">
        <v>0</v>
      </c>
      <c r="J25" s="73"/>
      <c r="K25" s="73"/>
      <c r="L25" s="72" t="e">
        <f t="shared" si="0"/>
        <v>#DIV/0!</v>
      </c>
      <c r="M25" s="71">
        <f t="shared" si="1"/>
        <v>0</v>
      </c>
      <c r="N25" s="79"/>
      <c r="O25" s="79"/>
    </row>
    <row r="26" spans="1:15" ht="19.5" customHeight="1">
      <c r="A26" s="1">
        <v>21</v>
      </c>
      <c r="B26" s="34" t="s">
        <v>134</v>
      </c>
      <c r="C26" s="27"/>
      <c r="D26" s="27"/>
      <c r="E26" s="72"/>
      <c r="F26" s="72"/>
      <c r="G26" s="73"/>
      <c r="H26" s="73"/>
      <c r="I26" s="73"/>
      <c r="J26" s="73"/>
      <c r="K26" s="73"/>
      <c r="L26" s="72"/>
      <c r="M26" s="71"/>
      <c r="N26" s="79"/>
      <c r="O26" s="79"/>
    </row>
    <row r="27" spans="1:15" s="11" customFormat="1" ht="19.5" customHeight="1">
      <c r="A27" s="134"/>
      <c r="B27" s="130" t="s">
        <v>131</v>
      </c>
      <c r="C27" s="134">
        <f>SUM(C6:C25)</f>
        <v>5154.080000000001</v>
      </c>
      <c r="D27" s="134">
        <f>SUM(D6:D25)</f>
        <v>5487.724</v>
      </c>
      <c r="E27" s="131">
        <f>D27/C27*100</f>
        <v>106.47339583398005</v>
      </c>
      <c r="F27" s="131">
        <f>D27-C27</f>
        <v>333.6439999999993</v>
      </c>
      <c r="G27" s="131">
        <f>SUM(G6:G25)</f>
        <v>0</v>
      </c>
      <c r="H27" s="131">
        <f>SUM(H6:H25)</f>
        <v>0</v>
      </c>
      <c r="I27" s="134">
        <f>H27-G27</f>
        <v>0</v>
      </c>
      <c r="J27" s="134">
        <v>1918</v>
      </c>
      <c r="K27" s="132"/>
      <c r="L27" s="131">
        <f>K27/J27*100</f>
        <v>0</v>
      </c>
      <c r="M27" s="132">
        <f>K27-J27</f>
        <v>-1918</v>
      </c>
      <c r="N27" s="136">
        <f>SUM(N6:N26)</f>
        <v>2688</v>
      </c>
      <c r="O27" s="136">
        <f>SUM(O6:O26)</f>
        <v>2557</v>
      </c>
    </row>
    <row r="28" spans="1:15" ht="12.75">
      <c r="A28" s="1">
        <v>1</v>
      </c>
      <c r="B28" s="34" t="s">
        <v>140</v>
      </c>
      <c r="C28" s="27">
        <v>208.98</v>
      </c>
      <c r="D28" s="27">
        <v>218.17</v>
      </c>
      <c r="E28" s="72">
        <f>D28/C28*100</f>
        <v>104.39755000478515</v>
      </c>
      <c r="F28" s="72">
        <f>D28-C28</f>
        <v>9.189999999999998</v>
      </c>
      <c r="G28" s="73"/>
      <c r="H28" s="73"/>
      <c r="I28" s="71">
        <f>H28-G28</f>
        <v>0</v>
      </c>
      <c r="J28" s="73">
        <v>1935</v>
      </c>
      <c r="K28" s="73"/>
      <c r="L28" s="72">
        <f>K28/J28*100</f>
        <v>0</v>
      </c>
      <c r="M28" s="71">
        <f>K28-J28</f>
        <v>-1935</v>
      </c>
      <c r="N28" s="79">
        <v>108</v>
      </c>
      <c r="O28" s="79"/>
    </row>
    <row r="29" spans="1:15" ht="12.75">
      <c r="A29" s="98">
        <v>2</v>
      </c>
      <c r="B29" s="98" t="s">
        <v>134</v>
      </c>
      <c r="C29" s="98"/>
      <c r="D29" s="98"/>
      <c r="E29" s="98"/>
      <c r="F29" s="98"/>
      <c r="G29" s="98"/>
      <c r="H29" s="98"/>
      <c r="I29" s="98"/>
      <c r="J29" s="14"/>
      <c r="K29" s="14"/>
      <c r="L29" s="98"/>
      <c r="M29" s="98"/>
      <c r="N29" s="135"/>
      <c r="O29" s="135"/>
    </row>
    <row r="30" spans="1:15" ht="12.75">
      <c r="A30" s="133"/>
      <c r="B30" s="130" t="s">
        <v>132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1"/>
      <c r="M30" s="130"/>
      <c r="N30" s="130"/>
      <c r="O30" s="130"/>
    </row>
    <row r="31" spans="1:15" ht="12.75">
      <c r="A31" s="133"/>
      <c r="B31" s="130" t="s">
        <v>129</v>
      </c>
      <c r="C31" s="130">
        <f>SUM(C27:C30)</f>
        <v>5363.06</v>
      </c>
      <c r="D31" s="130">
        <f>SUM(D27:D30)</f>
        <v>5705.894</v>
      </c>
      <c r="E31" s="130">
        <v>101.3</v>
      </c>
      <c r="F31" s="130">
        <v>113.52</v>
      </c>
      <c r="G31" s="188">
        <f>SUM(G27:G30)</f>
        <v>0</v>
      </c>
      <c r="H31" s="130"/>
      <c r="I31" s="130"/>
      <c r="J31" s="130">
        <v>1918</v>
      </c>
      <c r="K31" s="130"/>
      <c r="L31" s="131">
        <v>110.6</v>
      </c>
      <c r="M31" s="130">
        <v>116</v>
      </c>
      <c r="N31" s="184">
        <f>SUM(N27:N30)</f>
        <v>2796</v>
      </c>
      <c r="O31" s="184">
        <f>SUM(O27:O30)</f>
        <v>2557</v>
      </c>
    </row>
    <row r="32" ht="12.75">
      <c r="L32" s="54"/>
    </row>
    <row r="33" ht="12.75">
      <c r="L33" s="54"/>
    </row>
    <row r="34" ht="12.75">
      <c r="L34" s="54"/>
    </row>
    <row r="35" ht="12.75">
      <c r="L35" s="54"/>
    </row>
    <row r="36" ht="12.75">
      <c r="L36" s="54"/>
    </row>
    <row r="37" ht="12.75">
      <c r="L37" s="54"/>
    </row>
    <row r="38" ht="12.75">
      <c r="L38" s="54"/>
    </row>
    <row r="39" ht="12.75">
      <c r="L39" s="54"/>
    </row>
    <row r="40" spans="6:12" ht="12.75">
      <c r="F40" s="24"/>
      <c r="G40" s="24"/>
      <c r="J40" s="24"/>
      <c r="L40" s="54"/>
    </row>
    <row r="41" spans="6:12" ht="12.75">
      <c r="F41" s="37"/>
      <c r="G41" s="56"/>
      <c r="J41" s="53"/>
      <c r="L41" s="54"/>
    </row>
    <row r="42" spans="6:12" ht="12.75">
      <c r="F42" s="24"/>
      <c r="G42" s="24"/>
      <c r="L42" s="55"/>
    </row>
  </sheetData>
  <mergeCells count="18">
    <mergeCell ref="A1:M1"/>
    <mergeCell ref="I2:M2"/>
    <mergeCell ref="G4:I4"/>
    <mergeCell ref="L4:L5"/>
    <mergeCell ref="M4:M5"/>
    <mergeCell ref="J4:J5"/>
    <mergeCell ref="K4:K5"/>
    <mergeCell ref="G3:I3"/>
    <mergeCell ref="C3:F3"/>
    <mergeCell ref="B3:B5"/>
    <mergeCell ref="N3:O3"/>
    <mergeCell ref="N4:O4"/>
    <mergeCell ref="J3:M3"/>
    <mergeCell ref="A3:A5"/>
    <mergeCell ref="C4:C5"/>
    <mergeCell ref="D4:D5"/>
    <mergeCell ref="E4:E5"/>
    <mergeCell ref="F4:F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80" r:id="rId1"/>
  <rowBreaks count="1" manualBreakCount="1">
    <brk id="3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75" zoomScaleSheetLayoutView="75" workbookViewId="0" topLeftCell="A1">
      <pane xSplit="2" ySplit="7" topLeftCell="C8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L12" sqref="L12"/>
    </sheetView>
  </sheetViews>
  <sheetFormatPr defaultColWidth="9.00390625" defaultRowHeight="12.75"/>
  <cols>
    <col min="1" max="1" width="3.875" style="0" customWidth="1"/>
    <col min="2" max="2" width="36.375" style="0" customWidth="1"/>
    <col min="5" max="5" width="10.25390625" style="0" customWidth="1"/>
    <col min="6" max="8" width="9.25390625" style="0" bestFit="1" customWidth="1"/>
    <col min="9" max="9" width="11.00390625" style="0" customWidth="1"/>
    <col min="10" max="12" width="9.25390625" style="0" bestFit="1" customWidth="1"/>
    <col min="13" max="13" width="12.00390625" style="0" customWidth="1"/>
    <col min="14" max="14" width="9.25390625" style="0" bestFit="1" customWidth="1"/>
  </cols>
  <sheetData>
    <row r="2" spans="1:14" ht="15.75">
      <c r="A2" s="39"/>
      <c r="B2" s="231" t="s">
        <v>178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5.75">
      <c r="A3" s="39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">
      <c r="A4" s="59"/>
      <c r="B4" s="58"/>
      <c r="C4" s="254" t="s">
        <v>15</v>
      </c>
      <c r="D4" s="255"/>
      <c r="E4" s="255"/>
      <c r="F4" s="255"/>
      <c r="G4" s="254" t="s">
        <v>16</v>
      </c>
      <c r="H4" s="255"/>
      <c r="I4" s="255"/>
      <c r="J4" s="255"/>
      <c r="K4" s="254" t="s">
        <v>17</v>
      </c>
      <c r="L4" s="255"/>
      <c r="M4" s="255"/>
      <c r="N4" s="255"/>
    </row>
    <row r="5" spans="1:14" ht="16.5">
      <c r="A5" s="60"/>
      <c r="B5" s="223" t="s">
        <v>73</v>
      </c>
      <c r="C5" s="256" t="s">
        <v>126</v>
      </c>
      <c r="D5" s="207" t="s">
        <v>158</v>
      </c>
      <c r="E5" s="41" t="s">
        <v>157</v>
      </c>
      <c r="F5" s="40" t="s">
        <v>157</v>
      </c>
      <c r="G5" s="207" t="s">
        <v>126</v>
      </c>
      <c r="H5" s="207" t="s">
        <v>157</v>
      </c>
      <c r="I5" s="41" t="s">
        <v>157</v>
      </c>
      <c r="J5" s="40" t="s">
        <v>162</v>
      </c>
      <c r="K5" s="258" t="s">
        <v>126</v>
      </c>
      <c r="L5" s="258" t="s">
        <v>157</v>
      </c>
      <c r="M5" s="41" t="s">
        <v>157</v>
      </c>
      <c r="N5" s="40" t="s">
        <v>163</v>
      </c>
    </row>
    <row r="6" spans="1:14" ht="16.5">
      <c r="A6" s="60"/>
      <c r="B6" s="224"/>
      <c r="C6" s="256"/>
      <c r="D6" s="207"/>
      <c r="E6" s="41" t="s">
        <v>19</v>
      </c>
      <c r="F6" s="40" t="s">
        <v>18</v>
      </c>
      <c r="G6" s="207"/>
      <c r="H6" s="207"/>
      <c r="I6" s="41" t="s">
        <v>19</v>
      </c>
      <c r="J6" s="40" t="s">
        <v>18</v>
      </c>
      <c r="K6" s="207"/>
      <c r="L6" s="207"/>
      <c r="M6" s="41" t="s">
        <v>19</v>
      </c>
      <c r="N6" s="40" t="s">
        <v>18</v>
      </c>
    </row>
    <row r="7" spans="1:14" ht="16.5">
      <c r="A7" s="61" t="s">
        <v>69</v>
      </c>
      <c r="B7" s="225"/>
      <c r="C7" s="257"/>
      <c r="D7" s="208"/>
      <c r="E7" s="41" t="s">
        <v>126</v>
      </c>
      <c r="F7" s="40" t="s">
        <v>126</v>
      </c>
      <c r="G7" s="208"/>
      <c r="H7" s="208"/>
      <c r="I7" s="41" t="s">
        <v>126</v>
      </c>
      <c r="J7" s="40" t="s">
        <v>126</v>
      </c>
      <c r="K7" s="208"/>
      <c r="L7" s="208"/>
      <c r="M7" s="41" t="s">
        <v>126</v>
      </c>
      <c r="N7" s="40" t="s">
        <v>126</v>
      </c>
    </row>
    <row r="8" spans="1:14" ht="15.75">
      <c r="A8" s="142">
        <v>1</v>
      </c>
      <c r="B8" s="143" t="s">
        <v>74</v>
      </c>
      <c r="C8" s="144">
        <v>1176</v>
      </c>
      <c r="D8" s="144">
        <v>1123</v>
      </c>
      <c r="E8" s="145">
        <f aca="true" t="shared" si="0" ref="E8:E26">D8/C8*100</f>
        <v>95.49319727891157</v>
      </c>
      <c r="F8" s="143">
        <f>D8-C8</f>
        <v>-53</v>
      </c>
      <c r="G8" s="144">
        <v>470</v>
      </c>
      <c r="H8" s="144">
        <v>470</v>
      </c>
      <c r="I8" s="145">
        <f>H8/G8*100</f>
        <v>100</v>
      </c>
      <c r="J8" s="143">
        <v>0</v>
      </c>
      <c r="K8" s="144">
        <v>1283</v>
      </c>
      <c r="L8" s="144">
        <v>946</v>
      </c>
      <c r="M8" s="145">
        <f>L8/K8*100</f>
        <v>73.73343725643025</v>
      </c>
      <c r="N8" s="143">
        <f>L8-K8</f>
        <v>-337</v>
      </c>
    </row>
    <row r="9" spans="1:14" ht="15.75">
      <c r="A9" s="144">
        <v>2</v>
      </c>
      <c r="B9" s="143" t="s">
        <v>106</v>
      </c>
      <c r="C9" s="144">
        <v>108</v>
      </c>
      <c r="D9" s="144">
        <v>0</v>
      </c>
      <c r="E9" s="145">
        <f t="shared" si="0"/>
        <v>0</v>
      </c>
      <c r="F9" s="143">
        <f aca="true" t="shared" si="1" ref="F9:F26">D9-C9</f>
        <v>-108</v>
      </c>
      <c r="G9" s="144">
        <v>70</v>
      </c>
      <c r="H9" s="144">
        <v>0</v>
      </c>
      <c r="I9" s="145">
        <f aca="true" t="shared" si="2" ref="I9:I26">H9/G9*100</f>
        <v>0</v>
      </c>
      <c r="J9" s="143">
        <f aca="true" t="shared" si="3" ref="J9:J26">H9-G9</f>
        <v>-70</v>
      </c>
      <c r="K9" s="144"/>
      <c r="L9" s="144">
        <v>0</v>
      </c>
      <c r="M9" s="145" t="e">
        <f aca="true" t="shared" si="4" ref="M9:M28">L9/K9*100</f>
        <v>#DIV/0!</v>
      </c>
      <c r="N9" s="143">
        <f aca="true" t="shared" si="5" ref="N9:N28">L9-K9</f>
        <v>0</v>
      </c>
    </row>
    <row r="10" spans="1:14" ht="15.75">
      <c r="A10" s="144">
        <v>3</v>
      </c>
      <c r="B10" s="143" t="s">
        <v>90</v>
      </c>
      <c r="C10" s="144">
        <v>277</v>
      </c>
      <c r="D10" s="144">
        <v>277</v>
      </c>
      <c r="E10" s="145">
        <f t="shared" si="0"/>
        <v>100</v>
      </c>
      <c r="F10" s="143">
        <f t="shared" si="1"/>
        <v>0</v>
      </c>
      <c r="G10" s="144">
        <v>148</v>
      </c>
      <c r="H10" s="144">
        <v>148</v>
      </c>
      <c r="I10" s="145">
        <f t="shared" si="2"/>
        <v>100</v>
      </c>
      <c r="J10" s="143">
        <v>0</v>
      </c>
      <c r="K10" s="144">
        <v>290</v>
      </c>
      <c r="L10" s="144">
        <v>243</v>
      </c>
      <c r="M10" s="145">
        <f t="shared" si="4"/>
        <v>83.79310344827586</v>
      </c>
      <c r="N10" s="143">
        <f t="shared" si="5"/>
        <v>-47</v>
      </c>
    </row>
    <row r="11" spans="1:14" ht="15.75">
      <c r="A11" s="144">
        <v>4</v>
      </c>
      <c r="B11" s="143" t="s">
        <v>75</v>
      </c>
      <c r="C11" s="144">
        <v>34</v>
      </c>
      <c r="D11" s="144">
        <v>10</v>
      </c>
      <c r="E11" s="145">
        <f t="shared" si="0"/>
        <v>29.411764705882355</v>
      </c>
      <c r="F11" s="143">
        <f t="shared" si="1"/>
        <v>-24</v>
      </c>
      <c r="G11" s="144">
        <v>30</v>
      </c>
      <c r="H11" s="144">
        <v>10</v>
      </c>
      <c r="I11" s="145">
        <f t="shared" si="2"/>
        <v>33.33333333333333</v>
      </c>
      <c r="J11" s="143">
        <f t="shared" si="3"/>
        <v>-20</v>
      </c>
      <c r="K11" s="144">
        <v>116</v>
      </c>
      <c r="L11" s="144">
        <v>79</v>
      </c>
      <c r="M11" s="145">
        <f t="shared" si="4"/>
        <v>68.10344827586206</v>
      </c>
      <c r="N11" s="143">
        <f t="shared" si="5"/>
        <v>-37</v>
      </c>
    </row>
    <row r="12" spans="1:14" ht="15.75">
      <c r="A12" s="144">
        <v>5</v>
      </c>
      <c r="B12" s="143" t="s">
        <v>76</v>
      </c>
      <c r="C12" s="144"/>
      <c r="D12" s="144"/>
      <c r="E12" s="145" t="e">
        <f t="shared" si="0"/>
        <v>#DIV/0!</v>
      </c>
      <c r="F12" s="143">
        <f t="shared" si="1"/>
        <v>0</v>
      </c>
      <c r="G12" s="144"/>
      <c r="H12" s="144"/>
      <c r="I12" s="145" t="e">
        <f t="shared" si="2"/>
        <v>#DIV/0!</v>
      </c>
      <c r="J12" s="143">
        <f t="shared" si="3"/>
        <v>0</v>
      </c>
      <c r="K12" s="144">
        <v>190</v>
      </c>
      <c r="L12" s="144"/>
      <c r="M12" s="145">
        <f t="shared" si="4"/>
        <v>0</v>
      </c>
      <c r="N12" s="143">
        <f t="shared" si="5"/>
        <v>-190</v>
      </c>
    </row>
    <row r="13" spans="1:14" ht="15.75">
      <c r="A13" s="144">
        <v>6</v>
      </c>
      <c r="B13" s="143" t="s">
        <v>141</v>
      </c>
      <c r="C13" s="144">
        <v>292</v>
      </c>
      <c r="D13" s="144">
        <v>237</v>
      </c>
      <c r="E13" s="145">
        <f t="shared" si="0"/>
        <v>81.16438356164383</v>
      </c>
      <c r="F13" s="143">
        <f t="shared" si="1"/>
        <v>-55</v>
      </c>
      <c r="G13" s="144">
        <v>120</v>
      </c>
      <c r="H13" s="144">
        <v>120</v>
      </c>
      <c r="I13" s="145">
        <f t="shared" si="2"/>
        <v>100</v>
      </c>
      <c r="J13" s="143">
        <f t="shared" si="3"/>
        <v>0</v>
      </c>
      <c r="K13" s="144">
        <v>137</v>
      </c>
      <c r="L13" s="144">
        <v>41</v>
      </c>
      <c r="M13" s="145">
        <f t="shared" si="4"/>
        <v>29.927007299270077</v>
      </c>
      <c r="N13" s="143">
        <f t="shared" si="5"/>
        <v>-96</v>
      </c>
    </row>
    <row r="14" spans="1:14" ht="15.75">
      <c r="A14" s="144">
        <v>7</v>
      </c>
      <c r="B14" s="143" t="s">
        <v>77</v>
      </c>
      <c r="C14" s="144">
        <v>1</v>
      </c>
      <c r="D14" s="144">
        <v>1</v>
      </c>
      <c r="E14" s="145">
        <f t="shared" si="0"/>
        <v>100</v>
      </c>
      <c r="F14" s="143">
        <f t="shared" si="1"/>
        <v>0</v>
      </c>
      <c r="G14" s="144"/>
      <c r="H14" s="144">
        <v>0</v>
      </c>
      <c r="I14" s="145" t="e">
        <f t="shared" si="2"/>
        <v>#DIV/0!</v>
      </c>
      <c r="J14" s="143">
        <f t="shared" si="3"/>
        <v>0</v>
      </c>
      <c r="K14" s="144"/>
      <c r="L14" s="144">
        <v>0</v>
      </c>
      <c r="M14" s="145" t="e">
        <f t="shared" si="4"/>
        <v>#DIV/0!</v>
      </c>
      <c r="N14" s="143">
        <f t="shared" si="5"/>
        <v>0</v>
      </c>
    </row>
    <row r="15" spans="1:14" ht="15.75">
      <c r="A15" s="144">
        <v>8</v>
      </c>
      <c r="B15" s="143" t="s">
        <v>78</v>
      </c>
      <c r="C15" s="144">
        <v>1099</v>
      </c>
      <c r="D15" s="144">
        <v>1143</v>
      </c>
      <c r="E15" s="145">
        <f t="shared" si="0"/>
        <v>104.00363967242947</v>
      </c>
      <c r="F15" s="143">
        <f t="shared" si="1"/>
        <v>44</v>
      </c>
      <c r="G15" s="144">
        <v>500</v>
      </c>
      <c r="H15" s="144">
        <v>500</v>
      </c>
      <c r="I15" s="145">
        <f t="shared" si="2"/>
        <v>100</v>
      </c>
      <c r="J15" s="143">
        <f t="shared" si="3"/>
        <v>0</v>
      </c>
      <c r="K15" s="144"/>
      <c r="L15" s="144"/>
      <c r="M15" s="145" t="e">
        <f t="shared" si="4"/>
        <v>#DIV/0!</v>
      </c>
      <c r="N15" s="143">
        <f t="shared" si="5"/>
        <v>0</v>
      </c>
    </row>
    <row r="16" spans="1:14" ht="15.75">
      <c r="A16" s="144">
        <v>9</v>
      </c>
      <c r="B16" s="143" t="s">
        <v>79</v>
      </c>
      <c r="C16" s="144">
        <v>801</v>
      </c>
      <c r="D16" s="144">
        <v>1036</v>
      </c>
      <c r="E16" s="145">
        <f t="shared" si="0"/>
        <v>129.33832709113608</v>
      </c>
      <c r="F16" s="143">
        <f t="shared" si="1"/>
        <v>235</v>
      </c>
      <c r="G16" s="144">
        <v>445</v>
      </c>
      <c r="H16" s="144">
        <v>460</v>
      </c>
      <c r="I16" s="145">
        <f t="shared" si="2"/>
        <v>103.37078651685394</v>
      </c>
      <c r="J16" s="143">
        <f t="shared" si="3"/>
        <v>15</v>
      </c>
      <c r="K16" s="144"/>
      <c r="L16" s="144"/>
      <c r="M16" s="145" t="e">
        <f t="shared" si="4"/>
        <v>#DIV/0!</v>
      </c>
      <c r="N16" s="143">
        <f t="shared" si="5"/>
        <v>0</v>
      </c>
    </row>
    <row r="17" spans="1:14" ht="15.75">
      <c r="A17" s="144">
        <v>10</v>
      </c>
      <c r="B17" s="143" t="s">
        <v>81</v>
      </c>
      <c r="C17" s="144">
        <v>61</v>
      </c>
      <c r="D17" s="204"/>
      <c r="E17" s="145">
        <f t="shared" si="0"/>
        <v>0</v>
      </c>
      <c r="F17" s="143">
        <f t="shared" si="1"/>
        <v>-61</v>
      </c>
      <c r="G17" s="144">
        <v>40</v>
      </c>
      <c r="H17" s="144"/>
      <c r="I17" s="145">
        <f t="shared" si="2"/>
        <v>0</v>
      </c>
      <c r="J17" s="143">
        <f t="shared" si="3"/>
        <v>-40</v>
      </c>
      <c r="K17" s="144"/>
      <c r="L17" s="144"/>
      <c r="M17" s="145" t="e">
        <f t="shared" si="4"/>
        <v>#DIV/0!</v>
      </c>
      <c r="N17" s="143">
        <f t="shared" si="5"/>
        <v>0</v>
      </c>
    </row>
    <row r="18" spans="1:14" ht="15.75">
      <c r="A18" s="144">
        <v>11</v>
      </c>
      <c r="B18" s="143" t="s">
        <v>82</v>
      </c>
      <c r="C18" s="144">
        <v>306</v>
      </c>
      <c r="D18" s="204">
        <v>222</v>
      </c>
      <c r="E18" s="145">
        <f t="shared" si="0"/>
        <v>72.54901960784314</v>
      </c>
      <c r="F18" s="143">
        <f t="shared" si="1"/>
        <v>-84</v>
      </c>
      <c r="G18" s="144">
        <v>145</v>
      </c>
      <c r="H18" s="144">
        <v>145</v>
      </c>
      <c r="I18" s="145">
        <f t="shared" si="2"/>
        <v>100</v>
      </c>
      <c r="J18" s="143">
        <f t="shared" si="3"/>
        <v>0</v>
      </c>
      <c r="K18" s="144">
        <v>188</v>
      </c>
      <c r="L18" s="144">
        <v>0</v>
      </c>
      <c r="M18" s="145">
        <f t="shared" si="4"/>
        <v>0</v>
      </c>
      <c r="N18" s="143">
        <f t="shared" si="5"/>
        <v>-188</v>
      </c>
    </row>
    <row r="19" spans="1:14" ht="15.75">
      <c r="A19" s="144">
        <v>12</v>
      </c>
      <c r="B19" s="143" t="s">
        <v>153</v>
      </c>
      <c r="C19" s="144"/>
      <c r="D19" s="144">
        <v>195</v>
      </c>
      <c r="E19" s="145" t="e">
        <f t="shared" si="0"/>
        <v>#DIV/0!</v>
      </c>
      <c r="F19" s="143">
        <f t="shared" si="1"/>
        <v>195</v>
      </c>
      <c r="G19" s="144"/>
      <c r="H19" s="144"/>
      <c r="I19" s="145" t="e">
        <f t="shared" si="2"/>
        <v>#DIV/0!</v>
      </c>
      <c r="J19" s="143">
        <f t="shared" si="3"/>
        <v>0</v>
      </c>
      <c r="K19" s="144"/>
      <c r="L19" s="144"/>
      <c r="M19" s="145" t="e">
        <f t="shared" si="4"/>
        <v>#DIV/0!</v>
      </c>
      <c r="N19" s="143">
        <f t="shared" si="5"/>
        <v>0</v>
      </c>
    </row>
    <row r="20" spans="1:14" ht="15.75">
      <c r="A20" s="144">
        <v>13</v>
      </c>
      <c r="B20" s="143" t="s">
        <v>170</v>
      </c>
      <c r="C20" s="144"/>
      <c r="D20" s="144"/>
      <c r="E20" s="145" t="e">
        <f t="shared" si="0"/>
        <v>#DIV/0!</v>
      </c>
      <c r="F20" s="143">
        <f t="shared" si="1"/>
        <v>0</v>
      </c>
      <c r="G20" s="144"/>
      <c r="H20" s="144"/>
      <c r="I20" s="145" t="e">
        <f t="shared" si="2"/>
        <v>#DIV/0!</v>
      </c>
      <c r="J20" s="143">
        <f t="shared" si="3"/>
        <v>0</v>
      </c>
      <c r="K20" s="144"/>
      <c r="L20" s="144"/>
      <c r="M20" s="145" t="e">
        <f t="shared" si="4"/>
        <v>#DIV/0!</v>
      </c>
      <c r="N20" s="143">
        <f t="shared" si="5"/>
        <v>0</v>
      </c>
    </row>
    <row r="21" spans="1:14" ht="15.75">
      <c r="A21" s="144">
        <v>14</v>
      </c>
      <c r="B21" s="143" t="s">
        <v>84</v>
      </c>
      <c r="C21" s="144"/>
      <c r="D21" s="144"/>
      <c r="E21" s="145" t="e">
        <f t="shared" si="0"/>
        <v>#DIV/0!</v>
      </c>
      <c r="F21" s="143">
        <f t="shared" si="1"/>
        <v>0</v>
      </c>
      <c r="G21" s="144"/>
      <c r="H21" s="144"/>
      <c r="I21" s="145" t="e">
        <f t="shared" si="2"/>
        <v>#DIV/0!</v>
      </c>
      <c r="J21" s="143">
        <f t="shared" si="3"/>
        <v>0</v>
      </c>
      <c r="K21" s="144"/>
      <c r="L21" s="144"/>
      <c r="M21" s="145" t="e">
        <f t="shared" si="4"/>
        <v>#DIV/0!</v>
      </c>
      <c r="N21" s="143">
        <f t="shared" si="5"/>
        <v>0</v>
      </c>
    </row>
    <row r="22" spans="1:14" ht="15.75">
      <c r="A22" s="144">
        <v>15</v>
      </c>
      <c r="B22" s="143" t="s">
        <v>85</v>
      </c>
      <c r="C22" s="144"/>
      <c r="D22" s="144">
        <v>0</v>
      </c>
      <c r="E22" s="145" t="e">
        <f t="shared" si="0"/>
        <v>#DIV/0!</v>
      </c>
      <c r="F22" s="143">
        <f t="shared" si="1"/>
        <v>0</v>
      </c>
      <c r="G22" s="144"/>
      <c r="H22" s="144">
        <v>0</v>
      </c>
      <c r="I22" s="145" t="e">
        <f t="shared" si="2"/>
        <v>#DIV/0!</v>
      </c>
      <c r="J22" s="143">
        <f t="shared" si="3"/>
        <v>0</v>
      </c>
      <c r="K22" s="144">
        <v>4426</v>
      </c>
      <c r="L22" s="144">
        <v>5643</v>
      </c>
      <c r="M22" s="145">
        <f t="shared" si="4"/>
        <v>127.49661093538182</v>
      </c>
      <c r="N22" s="143">
        <f t="shared" si="5"/>
        <v>1217</v>
      </c>
    </row>
    <row r="23" spans="1:14" ht="15.75">
      <c r="A23" s="144">
        <v>16</v>
      </c>
      <c r="B23" s="143" t="s">
        <v>151</v>
      </c>
      <c r="C23" s="144"/>
      <c r="D23" s="144"/>
      <c r="E23" s="145" t="e">
        <f t="shared" si="0"/>
        <v>#DIV/0!</v>
      </c>
      <c r="F23" s="143">
        <f t="shared" si="1"/>
        <v>0</v>
      </c>
      <c r="G23" s="144"/>
      <c r="H23" s="144"/>
      <c r="I23" s="145" t="e">
        <f t="shared" si="2"/>
        <v>#DIV/0!</v>
      </c>
      <c r="J23" s="143">
        <f t="shared" si="3"/>
        <v>0</v>
      </c>
      <c r="K23" s="144"/>
      <c r="L23" s="144"/>
      <c r="M23" s="145" t="e">
        <f t="shared" si="4"/>
        <v>#DIV/0!</v>
      </c>
      <c r="N23" s="143">
        <f t="shared" si="5"/>
        <v>0</v>
      </c>
    </row>
    <row r="24" spans="1:14" ht="15.75">
      <c r="A24" s="144">
        <v>17</v>
      </c>
      <c r="B24" s="143" t="s">
        <v>86</v>
      </c>
      <c r="C24" s="144">
        <v>866</v>
      </c>
      <c r="D24" s="144">
        <v>827</v>
      </c>
      <c r="E24" s="145">
        <f t="shared" si="0"/>
        <v>95.49653579676675</v>
      </c>
      <c r="F24" s="143">
        <f t="shared" si="1"/>
        <v>-39</v>
      </c>
      <c r="G24" s="144">
        <v>350</v>
      </c>
      <c r="H24" s="144">
        <v>350</v>
      </c>
      <c r="I24" s="145">
        <f t="shared" si="2"/>
        <v>100</v>
      </c>
      <c r="J24" s="143">
        <f t="shared" si="3"/>
        <v>0</v>
      </c>
      <c r="K24" s="144">
        <v>2006</v>
      </c>
      <c r="L24" s="144">
        <v>2003</v>
      </c>
      <c r="M24" s="145">
        <f t="shared" si="4"/>
        <v>99.85044865403788</v>
      </c>
      <c r="N24" s="143">
        <f t="shared" si="5"/>
        <v>-3</v>
      </c>
    </row>
    <row r="25" spans="1:14" ht="15.75">
      <c r="A25" s="144">
        <v>18</v>
      </c>
      <c r="B25" s="143" t="s">
        <v>87</v>
      </c>
      <c r="C25" s="144">
        <v>689</v>
      </c>
      <c r="D25" s="144">
        <v>706</v>
      </c>
      <c r="E25" s="145">
        <f t="shared" si="0"/>
        <v>102.46734397677795</v>
      </c>
      <c r="F25" s="143">
        <f t="shared" si="1"/>
        <v>17</v>
      </c>
      <c r="G25" s="144">
        <v>345</v>
      </c>
      <c r="H25" s="144">
        <v>360</v>
      </c>
      <c r="I25" s="145">
        <f t="shared" si="2"/>
        <v>104.34782608695652</v>
      </c>
      <c r="J25" s="143">
        <f t="shared" si="3"/>
        <v>15</v>
      </c>
      <c r="K25" s="144"/>
      <c r="L25" s="144"/>
      <c r="M25" s="145" t="e">
        <f t="shared" si="4"/>
        <v>#DIV/0!</v>
      </c>
      <c r="N25" s="143">
        <f t="shared" si="5"/>
        <v>0</v>
      </c>
    </row>
    <row r="26" spans="1:14" ht="15.75">
      <c r="A26" s="144">
        <v>19</v>
      </c>
      <c r="B26" s="143" t="s">
        <v>88</v>
      </c>
      <c r="C26" s="144"/>
      <c r="D26" s="144"/>
      <c r="E26" s="145" t="e">
        <f t="shared" si="0"/>
        <v>#DIV/0!</v>
      </c>
      <c r="F26" s="143">
        <f t="shared" si="1"/>
        <v>0</v>
      </c>
      <c r="G26" s="144"/>
      <c r="H26" s="144"/>
      <c r="I26" s="145" t="e">
        <f t="shared" si="2"/>
        <v>#DIV/0!</v>
      </c>
      <c r="J26" s="143">
        <f t="shared" si="3"/>
        <v>0</v>
      </c>
      <c r="K26" s="144">
        <v>4401</v>
      </c>
      <c r="L26" s="144">
        <v>3585</v>
      </c>
      <c r="M26" s="145">
        <f t="shared" si="4"/>
        <v>81.4587593728698</v>
      </c>
      <c r="N26" s="143">
        <f t="shared" si="5"/>
        <v>-816</v>
      </c>
    </row>
    <row r="27" spans="1:14" ht="15.75">
      <c r="A27" s="146">
        <v>20</v>
      </c>
      <c r="B27" s="143" t="s">
        <v>103</v>
      </c>
      <c r="C27" s="144">
        <v>51</v>
      </c>
      <c r="D27" s="144">
        <v>0</v>
      </c>
      <c r="E27" s="144">
        <v>55.1</v>
      </c>
      <c r="F27" s="144">
        <v>-22</v>
      </c>
      <c r="G27" s="144"/>
      <c r="H27" s="144"/>
      <c r="I27" s="144"/>
      <c r="J27" s="144"/>
      <c r="K27" s="144">
        <v>153</v>
      </c>
      <c r="L27" s="144">
        <v>0</v>
      </c>
      <c r="M27" s="171">
        <f t="shared" si="4"/>
        <v>0</v>
      </c>
      <c r="N27" s="147">
        <f t="shared" si="5"/>
        <v>-153</v>
      </c>
    </row>
    <row r="28" spans="1:14" ht="15.75">
      <c r="A28" s="190">
        <v>21</v>
      </c>
      <c r="B28" s="143" t="s">
        <v>147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>
        <v>311</v>
      </c>
      <c r="M28" s="191" t="e">
        <f t="shared" si="4"/>
        <v>#DIV/0!</v>
      </c>
      <c r="N28" s="147">
        <f t="shared" si="5"/>
        <v>311</v>
      </c>
    </row>
    <row r="29" spans="1:14" ht="21.75" customHeight="1">
      <c r="A29" s="138"/>
      <c r="B29" s="140" t="s">
        <v>133</v>
      </c>
      <c r="C29" s="137">
        <f>SUM(C8:C27)</f>
        <v>5761</v>
      </c>
      <c r="D29" s="137">
        <f>SUM(D8:D27)</f>
        <v>5777</v>
      </c>
      <c r="E29" s="139">
        <f>D29/C29*100</f>
        <v>100.27772956084013</v>
      </c>
      <c r="F29" s="137">
        <f>D29-C29</f>
        <v>16</v>
      </c>
      <c r="G29" s="137">
        <f>SUM(G8:G27)</f>
        <v>2663</v>
      </c>
      <c r="H29" s="137">
        <f>SUM(H8:H27)</f>
        <v>2563</v>
      </c>
      <c r="I29" s="139">
        <f>H29/G29*100</f>
        <v>96.24483665039429</v>
      </c>
      <c r="J29" s="137">
        <f>H29-G29</f>
        <v>-100</v>
      </c>
      <c r="K29" s="137">
        <f>SUM(K8:K28)</f>
        <v>13190</v>
      </c>
      <c r="L29" s="137">
        <f>SUM(L8:L28)</f>
        <v>12851</v>
      </c>
      <c r="M29" s="139">
        <f>L29/K29*100</f>
        <v>97.42987111448068</v>
      </c>
      <c r="N29" s="137">
        <f>L29-K29</f>
        <v>-339</v>
      </c>
    </row>
    <row r="30" spans="1:14" ht="19.5" customHeight="1">
      <c r="A30" s="98">
        <v>1</v>
      </c>
      <c r="B30" s="34" t="s">
        <v>140</v>
      </c>
      <c r="C30" s="38">
        <v>320</v>
      </c>
      <c r="D30" s="38">
        <v>327</v>
      </c>
      <c r="E30" s="43">
        <f>D30/C30*100</f>
        <v>102.18750000000001</v>
      </c>
      <c r="F30" s="42">
        <f>D30-C30</f>
        <v>7</v>
      </c>
      <c r="G30" s="38">
        <v>110</v>
      </c>
      <c r="H30" s="38">
        <v>120</v>
      </c>
      <c r="I30" s="43">
        <f>H30/G30*100</f>
        <v>109.09090909090908</v>
      </c>
      <c r="J30" s="42">
        <f>H30-G30</f>
        <v>10</v>
      </c>
      <c r="K30" s="38"/>
      <c r="L30" s="38"/>
      <c r="M30" s="43" t="e">
        <f>L30/K30*100</f>
        <v>#DIV/0!</v>
      </c>
      <c r="N30" s="42">
        <f>L30-K30</f>
        <v>0</v>
      </c>
    </row>
    <row r="31" spans="1:14" ht="12.75">
      <c r="A31" s="98">
        <v>2</v>
      </c>
      <c r="B31" s="98" t="s">
        <v>135</v>
      </c>
      <c r="C31" s="98"/>
      <c r="D31" s="98"/>
      <c r="E31" s="98"/>
      <c r="F31" s="98"/>
      <c r="G31" s="98"/>
      <c r="H31" s="98"/>
      <c r="I31" s="98"/>
      <c r="J31" s="98"/>
      <c r="K31" s="98">
        <v>90</v>
      </c>
      <c r="L31" s="98"/>
      <c r="M31" s="98"/>
      <c r="N31" s="98"/>
    </row>
    <row r="32" spans="1:14" ht="12.75">
      <c r="A32" s="98">
        <v>3</v>
      </c>
      <c r="B32" s="98" t="s">
        <v>137</v>
      </c>
      <c r="C32" s="98"/>
      <c r="D32" s="98"/>
      <c r="E32" s="98"/>
      <c r="F32" s="98"/>
      <c r="G32" s="98"/>
      <c r="H32" s="98"/>
      <c r="I32" s="98"/>
      <c r="J32" s="98"/>
      <c r="K32" s="98">
        <v>100</v>
      </c>
      <c r="L32" s="98"/>
      <c r="M32" s="98"/>
      <c r="N32" s="98"/>
    </row>
    <row r="33" spans="1:14" ht="12.75">
      <c r="A33" s="98">
        <v>4</v>
      </c>
      <c r="B33" s="98" t="s">
        <v>136</v>
      </c>
      <c r="C33" s="98"/>
      <c r="D33" s="98"/>
      <c r="E33" s="98"/>
      <c r="F33" s="98"/>
      <c r="G33" s="98"/>
      <c r="H33" s="98"/>
      <c r="I33" s="98"/>
      <c r="J33" s="98"/>
      <c r="K33" s="98">
        <v>310</v>
      </c>
      <c r="L33" s="98"/>
      <c r="M33" s="98"/>
      <c r="N33" s="98"/>
    </row>
    <row r="34" spans="1:14" ht="15.75">
      <c r="A34" s="141">
        <v>5</v>
      </c>
      <c r="B34" s="141" t="s">
        <v>134</v>
      </c>
      <c r="C34" s="141"/>
      <c r="D34" s="141">
        <v>31</v>
      </c>
      <c r="E34" s="141"/>
      <c r="F34" s="141"/>
      <c r="G34" s="141">
        <v>16</v>
      </c>
      <c r="H34" s="141">
        <v>9</v>
      </c>
      <c r="I34" s="141"/>
      <c r="J34" s="141"/>
      <c r="K34" s="141">
        <v>188</v>
      </c>
      <c r="L34" s="141">
        <v>172</v>
      </c>
      <c r="M34" s="141"/>
      <c r="N34" s="141"/>
    </row>
    <row r="35" spans="1:14" ht="15.75">
      <c r="A35" s="141"/>
      <c r="B35" s="141" t="s">
        <v>129</v>
      </c>
      <c r="C35" s="141">
        <f>SUM(C29:C34)</f>
        <v>6081</v>
      </c>
      <c r="D35" s="141">
        <f>SUM(D29:D34)</f>
        <v>6135</v>
      </c>
      <c r="E35" s="141">
        <v>100.5</v>
      </c>
      <c r="F35" s="141"/>
      <c r="G35" s="141">
        <f>SUM(G29:G34)</f>
        <v>2789</v>
      </c>
      <c r="H35" s="141">
        <f>SUM(H29:H34)</f>
        <v>2692</v>
      </c>
      <c r="I35" s="141">
        <v>96.4</v>
      </c>
      <c r="J35" s="141"/>
      <c r="K35" s="141">
        <f>SUM(K29:K34)</f>
        <v>13878</v>
      </c>
      <c r="L35" s="141">
        <f>SUM(L29:L34)</f>
        <v>13023</v>
      </c>
      <c r="M35" s="141">
        <v>95.3</v>
      </c>
      <c r="N35" s="141"/>
    </row>
  </sheetData>
  <mergeCells count="11">
    <mergeCell ref="K5:K7"/>
    <mergeCell ref="G5:G7"/>
    <mergeCell ref="H5:H7"/>
    <mergeCell ref="B2:N2"/>
    <mergeCell ref="K4:N4"/>
    <mergeCell ref="B5:B7"/>
    <mergeCell ref="C5:C7"/>
    <mergeCell ref="D5:D7"/>
    <mergeCell ref="C4:F4"/>
    <mergeCell ref="G4:J4"/>
    <mergeCell ref="L5:L7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9" sqref="F9"/>
    </sheetView>
  </sheetViews>
  <sheetFormatPr defaultColWidth="9.00390625" defaultRowHeight="12.75"/>
  <cols>
    <col min="1" max="1" width="3.625" style="0" customWidth="1"/>
    <col min="2" max="2" width="34.125" style="0" customWidth="1"/>
    <col min="3" max="3" width="7.625" style="0" customWidth="1"/>
    <col min="4" max="4" width="15.875" style="0" customWidth="1"/>
    <col min="5" max="5" width="7.375" style="0" customWidth="1"/>
    <col min="6" max="6" width="17.625" style="0" customWidth="1"/>
  </cols>
  <sheetData>
    <row r="1" spans="1:6" ht="15.75">
      <c r="A1" s="24"/>
      <c r="B1" s="231" t="s">
        <v>179</v>
      </c>
      <c r="C1" s="231"/>
      <c r="D1" s="231"/>
      <c r="E1" s="231"/>
      <c r="F1" s="231"/>
    </row>
    <row r="2" spans="1:6" ht="12.75">
      <c r="A2" s="26"/>
      <c r="B2" s="26"/>
      <c r="C2" s="26"/>
      <c r="D2" s="26"/>
      <c r="E2" s="26" t="s">
        <v>0</v>
      </c>
      <c r="F2" s="51"/>
    </row>
    <row r="3" spans="1:6" ht="12.75">
      <c r="A3" s="222" t="s">
        <v>38</v>
      </c>
      <c r="B3" s="223" t="s">
        <v>73</v>
      </c>
      <c r="C3" s="226" t="s">
        <v>65</v>
      </c>
      <c r="D3" s="227"/>
      <c r="E3" s="228"/>
      <c r="F3" s="259" t="s">
        <v>68</v>
      </c>
    </row>
    <row r="4" spans="1:6" ht="12.75">
      <c r="A4" s="222"/>
      <c r="B4" s="224"/>
      <c r="C4" s="222" t="s">
        <v>53</v>
      </c>
      <c r="D4" s="259" t="s">
        <v>66</v>
      </c>
      <c r="E4" s="259" t="s">
        <v>67</v>
      </c>
      <c r="F4" s="260"/>
    </row>
    <row r="5" spans="1:6" ht="12.75">
      <c r="A5" s="222"/>
      <c r="B5" s="225"/>
      <c r="C5" s="222"/>
      <c r="D5" s="261"/>
      <c r="E5" s="261"/>
      <c r="F5" s="261"/>
    </row>
    <row r="6" spans="1:6" ht="12.75">
      <c r="A6" s="28">
        <v>1</v>
      </c>
      <c r="B6" s="34" t="s">
        <v>74</v>
      </c>
      <c r="C6" s="28">
        <v>6019</v>
      </c>
      <c r="D6" s="28">
        <v>756</v>
      </c>
      <c r="E6" s="104"/>
      <c r="F6" s="28">
        <v>1147</v>
      </c>
    </row>
    <row r="7" spans="1:6" ht="12.75">
      <c r="A7" s="28">
        <v>2</v>
      </c>
      <c r="B7" s="34" t="s">
        <v>106</v>
      </c>
      <c r="C7" s="28">
        <v>0</v>
      </c>
      <c r="D7" s="28">
        <v>0</v>
      </c>
      <c r="E7" s="32">
        <v>0</v>
      </c>
      <c r="F7" s="28">
        <v>0</v>
      </c>
    </row>
    <row r="8" spans="1:7" ht="12.75">
      <c r="A8" s="28">
        <v>3</v>
      </c>
      <c r="B8" s="34" t="s">
        <v>90</v>
      </c>
      <c r="C8" s="28">
        <v>2962</v>
      </c>
      <c r="D8" s="28">
        <v>2663</v>
      </c>
      <c r="E8" s="32">
        <v>0</v>
      </c>
      <c r="F8" s="28">
        <v>298</v>
      </c>
      <c r="G8" s="80"/>
    </row>
    <row r="9" spans="1:7" ht="12.75">
      <c r="A9" s="28">
        <v>4</v>
      </c>
      <c r="B9" s="34" t="s">
        <v>75</v>
      </c>
      <c r="C9" s="28">
        <v>657</v>
      </c>
      <c r="D9" s="28">
        <v>657</v>
      </c>
      <c r="E9" s="32">
        <v>0</v>
      </c>
      <c r="F9" s="28">
        <v>33.7</v>
      </c>
      <c r="G9" s="80"/>
    </row>
    <row r="10" spans="1:6" ht="12.75">
      <c r="A10" s="28">
        <v>5</v>
      </c>
      <c r="B10" s="34" t="s">
        <v>76</v>
      </c>
      <c r="C10" s="28"/>
      <c r="D10" s="28"/>
      <c r="E10" s="32">
        <v>0</v>
      </c>
      <c r="F10" s="28"/>
    </row>
    <row r="11" spans="1:6" ht="12.75">
      <c r="A11" s="28">
        <v>6</v>
      </c>
      <c r="B11" s="34" t="s">
        <v>141</v>
      </c>
      <c r="C11" s="28">
        <v>984</v>
      </c>
      <c r="D11" s="28">
        <v>81</v>
      </c>
      <c r="E11" s="32">
        <v>0</v>
      </c>
      <c r="F11" s="28">
        <v>207</v>
      </c>
    </row>
    <row r="12" spans="1:6" ht="12.75">
      <c r="A12" s="33">
        <v>7</v>
      </c>
      <c r="B12" s="34" t="s">
        <v>77</v>
      </c>
      <c r="C12" s="33">
        <v>1528</v>
      </c>
      <c r="D12" s="33">
        <v>814</v>
      </c>
      <c r="E12" s="102">
        <v>0</v>
      </c>
      <c r="F12" s="33">
        <v>10</v>
      </c>
    </row>
    <row r="13" spans="1:6" ht="12.75">
      <c r="A13" s="28">
        <v>8</v>
      </c>
      <c r="B13" s="34" t="s">
        <v>78</v>
      </c>
      <c r="C13" s="28">
        <v>2482</v>
      </c>
      <c r="D13" s="28">
        <v>307</v>
      </c>
      <c r="E13" s="32">
        <v>0</v>
      </c>
      <c r="F13" s="28">
        <v>889</v>
      </c>
    </row>
    <row r="14" spans="1:6" ht="12.75">
      <c r="A14" s="28">
        <v>9</v>
      </c>
      <c r="B14" s="34" t="s">
        <v>140</v>
      </c>
      <c r="C14" s="28">
        <v>7935</v>
      </c>
      <c r="D14" s="28">
        <v>1560</v>
      </c>
      <c r="E14" s="32">
        <v>0</v>
      </c>
      <c r="F14" s="28">
        <v>244</v>
      </c>
    </row>
    <row r="15" spans="1:6" ht="12.75">
      <c r="A15" s="28">
        <v>10</v>
      </c>
      <c r="B15" s="34" t="s">
        <v>79</v>
      </c>
      <c r="C15" s="28">
        <v>74334</v>
      </c>
      <c r="D15" s="28">
        <v>23179</v>
      </c>
      <c r="E15" s="32">
        <v>225</v>
      </c>
      <c r="F15" s="28">
        <v>806</v>
      </c>
    </row>
    <row r="16" spans="1:6" ht="12.75">
      <c r="A16" s="28">
        <v>11</v>
      </c>
      <c r="B16" s="34" t="s">
        <v>146</v>
      </c>
      <c r="C16" s="28">
        <v>0</v>
      </c>
      <c r="D16" s="28">
        <v>0</v>
      </c>
      <c r="E16" s="32">
        <v>0</v>
      </c>
      <c r="F16" s="28">
        <v>0</v>
      </c>
    </row>
    <row r="17" spans="1:6" ht="12.75">
      <c r="A17" s="28">
        <v>12</v>
      </c>
      <c r="B17" s="34" t="s">
        <v>81</v>
      </c>
      <c r="C17" s="28">
        <v>0</v>
      </c>
      <c r="D17" s="28">
        <v>0</v>
      </c>
      <c r="E17" s="32">
        <v>0</v>
      </c>
      <c r="F17" s="28"/>
    </row>
    <row r="18" spans="1:6" ht="12.75">
      <c r="A18" s="28">
        <v>13</v>
      </c>
      <c r="B18" s="34" t="s">
        <v>82</v>
      </c>
      <c r="C18" s="28">
        <v>3200</v>
      </c>
      <c r="D18" s="28">
        <v>80</v>
      </c>
      <c r="E18" s="32">
        <v>0</v>
      </c>
      <c r="F18" s="28">
        <v>240.4</v>
      </c>
    </row>
    <row r="19" spans="1:6" ht="12.75">
      <c r="A19" s="28">
        <v>14</v>
      </c>
      <c r="B19" s="34" t="s">
        <v>153</v>
      </c>
      <c r="C19" s="28">
        <v>319</v>
      </c>
      <c r="D19" s="28">
        <v>0</v>
      </c>
      <c r="E19" s="32">
        <v>319</v>
      </c>
      <c r="F19" s="28">
        <v>119</v>
      </c>
    </row>
    <row r="20" spans="1:6" ht="12.75">
      <c r="A20" s="28">
        <v>15</v>
      </c>
      <c r="B20" s="34" t="s">
        <v>169</v>
      </c>
      <c r="C20" s="28">
        <v>1655</v>
      </c>
      <c r="D20" s="28">
        <v>1655</v>
      </c>
      <c r="E20" s="87">
        <v>1655</v>
      </c>
      <c r="F20" s="28">
        <v>44798</v>
      </c>
    </row>
    <row r="21" spans="1:6" ht="12.75">
      <c r="A21" s="28" t="s">
        <v>104</v>
      </c>
      <c r="B21" s="34" t="s">
        <v>84</v>
      </c>
      <c r="C21" s="28"/>
      <c r="D21" s="28"/>
      <c r="E21" s="87"/>
      <c r="F21" s="28"/>
    </row>
    <row r="22" spans="1:6" ht="12.75">
      <c r="A22" s="28">
        <v>17</v>
      </c>
      <c r="B22" s="34" t="s">
        <v>85</v>
      </c>
      <c r="C22" s="28">
        <v>0</v>
      </c>
      <c r="D22" s="28">
        <v>0</v>
      </c>
      <c r="E22" s="32">
        <v>0</v>
      </c>
      <c r="F22" s="28">
        <v>1692.9</v>
      </c>
    </row>
    <row r="23" spans="1:6" ht="12.75">
      <c r="A23" s="28">
        <v>18</v>
      </c>
      <c r="B23" s="34" t="s">
        <v>151</v>
      </c>
      <c r="C23" s="28">
        <v>23725</v>
      </c>
      <c r="D23" s="28">
        <v>20873</v>
      </c>
      <c r="E23" s="87">
        <v>13432</v>
      </c>
      <c r="F23" s="28">
        <v>14061</v>
      </c>
    </row>
    <row r="24" spans="1:6" ht="12.75">
      <c r="A24" s="28">
        <v>19</v>
      </c>
      <c r="B24" s="34" t="s">
        <v>86</v>
      </c>
      <c r="C24" s="28">
        <v>13364</v>
      </c>
      <c r="D24" s="28">
        <v>1034</v>
      </c>
      <c r="E24" s="87">
        <v>24</v>
      </c>
      <c r="F24" s="28">
        <v>1238</v>
      </c>
    </row>
    <row r="25" spans="1:6" ht="12.75">
      <c r="A25" s="28">
        <v>20</v>
      </c>
      <c r="B25" s="34" t="s">
        <v>87</v>
      </c>
      <c r="C25" s="28">
        <v>9534</v>
      </c>
      <c r="D25" s="28">
        <v>5865</v>
      </c>
      <c r="E25" s="32">
        <v>0</v>
      </c>
      <c r="F25" s="28">
        <v>568</v>
      </c>
    </row>
    <row r="26" spans="1:6" ht="12.75">
      <c r="A26" s="28">
        <v>21</v>
      </c>
      <c r="B26" s="34" t="s">
        <v>107</v>
      </c>
      <c r="C26" s="28">
        <v>0</v>
      </c>
      <c r="D26" s="28">
        <v>0</v>
      </c>
      <c r="E26" s="32">
        <v>0</v>
      </c>
      <c r="F26" s="28">
        <v>0</v>
      </c>
    </row>
    <row r="27" spans="1:6" ht="12.75">
      <c r="A27" s="28">
        <v>22</v>
      </c>
      <c r="B27" s="34" t="s">
        <v>88</v>
      </c>
      <c r="C27" s="28">
        <v>8008</v>
      </c>
      <c r="D27" s="28">
        <v>8008</v>
      </c>
      <c r="E27" s="32">
        <v>8008</v>
      </c>
      <c r="F27" s="28">
        <v>1075.5</v>
      </c>
    </row>
    <row r="28" spans="1:6" ht="12.75">
      <c r="A28" s="28">
        <v>23</v>
      </c>
      <c r="B28" s="34" t="s">
        <v>147</v>
      </c>
      <c r="C28" s="28">
        <v>8</v>
      </c>
      <c r="D28" s="28">
        <v>6.5</v>
      </c>
      <c r="E28" s="32">
        <v>8</v>
      </c>
      <c r="F28" s="28">
        <v>93.3</v>
      </c>
    </row>
    <row r="29" spans="1:6" ht="12.75">
      <c r="A29" s="9"/>
      <c r="B29" s="9" t="s">
        <v>89</v>
      </c>
      <c r="C29" s="20">
        <f>SUM(C6:C28)</f>
        <v>156714</v>
      </c>
      <c r="D29" s="20">
        <f>SUM(D6:D28)</f>
        <v>67538.5</v>
      </c>
      <c r="E29" s="20">
        <f>SUM(E6:E28)</f>
        <v>23671</v>
      </c>
      <c r="F29" s="20">
        <f>SUM(F6:F28)</f>
        <v>67520.8</v>
      </c>
    </row>
    <row r="31" spans="2:8" ht="12.75">
      <c r="B31" s="46" t="s">
        <v>139</v>
      </c>
      <c r="C31" s="90"/>
      <c r="D31" s="46"/>
      <c r="E31" s="26"/>
      <c r="F31" s="26"/>
      <c r="G31" s="26"/>
      <c r="H31" s="26"/>
    </row>
    <row r="32" spans="2:8" ht="12.75">
      <c r="B32" s="26" t="s">
        <v>101</v>
      </c>
      <c r="C32" s="26"/>
      <c r="D32" s="26"/>
      <c r="E32" s="26"/>
      <c r="F32" s="26"/>
      <c r="G32" s="26"/>
      <c r="H32" s="26"/>
    </row>
  </sheetData>
  <mergeCells count="8">
    <mergeCell ref="F3:F5"/>
    <mergeCell ref="B1:F1"/>
    <mergeCell ref="A3:A5"/>
    <mergeCell ref="B3:B5"/>
    <mergeCell ref="C3:E3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9"/>
  <sheetViews>
    <sheetView zoomScale="75" zoomScaleNormal="75" zoomScaleSheetLayoutView="75" workbookViewId="0" topLeftCell="A1">
      <pane xSplit="2" ySplit="6" topLeftCell="D7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N20" sqref="N20"/>
    </sheetView>
  </sheetViews>
  <sheetFormatPr defaultColWidth="9.00390625" defaultRowHeight="12.75"/>
  <cols>
    <col min="1" max="1" width="4.375" style="0" customWidth="1"/>
    <col min="2" max="2" width="34.375" style="0" customWidth="1"/>
    <col min="3" max="4" width="9.375" style="0" bestFit="1" customWidth="1"/>
    <col min="5" max="5" width="9.75390625" style="0" bestFit="1" customWidth="1"/>
    <col min="6" max="7" width="9.375" style="26" bestFit="1" customWidth="1"/>
    <col min="8" max="8" width="9.75390625" style="0" bestFit="1" customWidth="1"/>
    <col min="9" max="9" width="9.375" style="0" bestFit="1" customWidth="1"/>
    <col min="10" max="10" width="9.875" style="0" bestFit="1" customWidth="1"/>
    <col min="11" max="11" width="9.375" style="0" bestFit="1" customWidth="1"/>
    <col min="12" max="12" width="11.125" style="0" bestFit="1" customWidth="1"/>
    <col min="13" max="14" width="9.375" style="26" bestFit="1" customWidth="1"/>
    <col min="15" max="18" width="9.375" style="0" bestFit="1" customWidth="1"/>
    <col min="19" max="19" width="9.75390625" style="0" bestFit="1" customWidth="1"/>
    <col min="21" max="21" width="9.375" style="0" hidden="1" customWidth="1"/>
    <col min="22" max="24" width="9.25390625" style="0" hidden="1" customWidth="1"/>
  </cols>
  <sheetData>
    <row r="1" spans="1:24" ht="15.75">
      <c r="A1" s="231" t="s">
        <v>180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6:24" ht="12.75">
      <c r="F2" s="24"/>
      <c r="G2" s="24"/>
      <c r="M2" s="24"/>
      <c r="N2" s="24"/>
      <c r="S2" s="210"/>
      <c r="T2" s="210"/>
      <c r="U2" s="210"/>
      <c r="V2" s="210"/>
      <c r="W2" s="210"/>
      <c r="X2" s="210"/>
    </row>
    <row r="3" spans="1:24" ht="12.75">
      <c r="A3" s="219" t="s">
        <v>38</v>
      </c>
      <c r="B3" s="223" t="s">
        <v>73</v>
      </c>
      <c r="C3" s="219" t="s">
        <v>20</v>
      </c>
      <c r="D3" s="219"/>
      <c r="E3" s="219"/>
      <c r="F3" s="219"/>
      <c r="G3" s="219"/>
      <c r="H3" s="219"/>
      <c r="I3" s="219" t="s">
        <v>21</v>
      </c>
      <c r="J3" s="219"/>
      <c r="K3" s="219"/>
      <c r="L3" s="219"/>
      <c r="M3" s="219" t="s">
        <v>22</v>
      </c>
      <c r="N3" s="219"/>
      <c r="O3" s="219"/>
      <c r="P3" s="219"/>
      <c r="Q3" s="219" t="s">
        <v>23</v>
      </c>
      <c r="R3" s="219"/>
      <c r="S3" s="219"/>
      <c r="T3" s="219"/>
      <c r="U3" s="219" t="s">
        <v>24</v>
      </c>
      <c r="V3" s="219"/>
      <c r="W3" s="219"/>
      <c r="X3" s="219"/>
    </row>
    <row r="4" spans="1:29" ht="12.75" customHeight="1">
      <c r="A4" s="219"/>
      <c r="B4" s="224"/>
      <c r="C4" s="262" t="s">
        <v>25</v>
      </c>
      <c r="D4" s="263"/>
      <c r="E4" s="2" t="s">
        <v>157</v>
      </c>
      <c r="F4" s="265" t="s">
        <v>26</v>
      </c>
      <c r="G4" s="265"/>
      <c r="H4" s="2" t="s">
        <v>157</v>
      </c>
      <c r="I4" s="219" t="s">
        <v>126</v>
      </c>
      <c r="J4" s="219" t="s">
        <v>157</v>
      </c>
      <c r="K4" s="2" t="s">
        <v>157</v>
      </c>
      <c r="L4" s="220" t="s">
        <v>164</v>
      </c>
      <c r="M4" s="219" t="s">
        <v>126</v>
      </c>
      <c r="N4" s="219" t="s">
        <v>157</v>
      </c>
      <c r="O4" s="2" t="s">
        <v>157</v>
      </c>
      <c r="P4" s="220" t="s">
        <v>164</v>
      </c>
      <c r="Q4" s="219" t="s">
        <v>126</v>
      </c>
      <c r="R4" s="219" t="s">
        <v>165</v>
      </c>
      <c r="S4" s="2" t="s">
        <v>157</v>
      </c>
      <c r="T4" s="220" t="s">
        <v>166</v>
      </c>
      <c r="U4" s="219" t="s">
        <v>5</v>
      </c>
      <c r="V4" s="219" t="s">
        <v>63</v>
      </c>
      <c r="W4" s="2" t="s">
        <v>63</v>
      </c>
      <c r="X4" s="220" t="s">
        <v>64</v>
      </c>
      <c r="Y4" s="8"/>
      <c r="Z4" s="8"/>
      <c r="AA4" s="8"/>
      <c r="AB4" s="8"/>
      <c r="AC4" s="8"/>
    </row>
    <row r="5" spans="1:29" ht="12.75">
      <c r="A5" s="219"/>
      <c r="B5" s="225"/>
      <c r="C5" s="219" t="s">
        <v>126</v>
      </c>
      <c r="D5" s="219" t="s">
        <v>157</v>
      </c>
      <c r="E5" s="3" t="s">
        <v>3</v>
      </c>
      <c r="F5" s="219" t="s">
        <v>127</v>
      </c>
      <c r="G5" s="219" t="s">
        <v>157</v>
      </c>
      <c r="H5" s="3" t="s">
        <v>3</v>
      </c>
      <c r="I5" s="219"/>
      <c r="J5" s="219"/>
      <c r="K5" s="3" t="s">
        <v>3</v>
      </c>
      <c r="L5" s="220"/>
      <c r="M5" s="219"/>
      <c r="N5" s="219"/>
      <c r="O5" s="3" t="s">
        <v>3</v>
      </c>
      <c r="P5" s="220"/>
      <c r="Q5" s="219"/>
      <c r="R5" s="219"/>
      <c r="S5" s="3" t="s">
        <v>3</v>
      </c>
      <c r="T5" s="220"/>
      <c r="U5" s="219"/>
      <c r="V5" s="219"/>
      <c r="W5" s="3" t="s">
        <v>3</v>
      </c>
      <c r="X5" s="220"/>
      <c r="Y5" s="8"/>
      <c r="Z5" s="8"/>
      <c r="AA5" s="8"/>
      <c r="AB5" s="8"/>
      <c r="AC5" s="8"/>
    </row>
    <row r="6" spans="1:29" ht="12.75">
      <c r="A6" s="219"/>
      <c r="B6" s="34"/>
      <c r="C6" s="232"/>
      <c r="D6" s="232"/>
      <c r="E6" s="3" t="s">
        <v>126</v>
      </c>
      <c r="F6" s="232"/>
      <c r="G6" s="232"/>
      <c r="H6" s="3" t="s">
        <v>126</v>
      </c>
      <c r="I6" s="232"/>
      <c r="J6" s="232"/>
      <c r="K6" s="3" t="s">
        <v>126</v>
      </c>
      <c r="L6" s="264"/>
      <c r="M6" s="232"/>
      <c r="N6" s="232"/>
      <c r="O6" s="3" t="s">
        <v>126</v>
      </c>
      <c r="P6" s="264"/>
      <c r="Q6" s="232"/>
      <c r="R6" s="232"/>
      <c r="S6" s="3" t="s">
        <v>127</v>
      </c>
      <c r="T6" s="264"/>
      <c r="U6" s="232"/>
      <c r="V6" s="232"/>
      <c r="W6" s="3" t="s">
        <v>5</v>
      </c>
      <c r="X6" s="264"/>
      <c r="Y6" s="8"/>
      <c r="Z6" s="8"/>
      <c r="AA6" s="8"/>
      <c r="AB6" s="8"/>
      <c r="AC6" s="8"/>
    </row>
    <row r="7" spans="1:25" ht="19.5" customHeight="1">
      <c r="A7" s="1">
        <v>1</v>
      </c>
      <c r="B7" s="34" t="s">
        <v>74</v>
      </c>
      <c r="C7" s="14">
        <v>75</v>
      </c>
      <c r="D7" s="14">
        <v>75</v>
      </c>
      <c r="E7" s="15">
        <f>D7/C7*100</f>
        <v>100</v>
      </c>
      <c r="F7" s="14">
        <v>72</v>
      </c>
      <c r="G7" s="14">
        <v>72</v>
      </c>
      <c r="H7" s="15">
        <f>G7/F7*100</f>
        <v>100</v>
      </c>
      <c r="I7" s="62"/>
      <c r="J7" s="62"/>
      <c r="K7" s="15">
        <v>0</v>
      </c>
      <c r="L7" s="1">
        <f>J7-I7</f>
        <v>0</v>
      </c>
      <c r="M7" s="27"/>
      <c r="N7" s="27"/>
      <c r="O7" s="15" t="e">
        <f>N7/M7*100</f>
        <v>#DIV/0!</v>
      </c>
      <c r="P7" s="1">
        <f>N7-M7</f>
        <v>0</v>
      </c>
      <c r="Q7" s="27">
        <v>1</v>
      </c>
      <c r="R7" s="27">
        <v>1</v>
      </c>
      <c r="S7" s="15">
        <f>R7/Q7*100</f>
        <v>100</v>
      </c>
      <c r="T7" s="1">
        <f>R7-Q7</f>
        <v>0</v>
      </c>
      <c r="U7" s="14"/>
      <c r="V7" s="14"/>
      <c r="W7" s="15" t="e">
        <f>V7/U7*100</f>
        <v>#DIV/0!</v>
      </c>
      <c r="X7" s="1">
        <f>V7-U7</f>
        <v>0</v>
      </c>
      <c r="Y7" s="8"/>
    </row>
    <row r="8" spans="1:25" s="26" customFormat="1" ht="19.5" customHeight="1">
      <c r="A8" s="27">
        <v>2</v>
      </c>
      <c r="B8" s="34" t="s">
        <v>106</v>
      </c>
      <c r="C8" s="14"/>
      <c r="D8" s="14"/>
      <c r="E8" s="32" t="e">
        <f>D8/C8*100</f>
        <v>#DIV/0!</v>
      </c>
      <c r="F8" s="14"/>
      <c r="G8" s="14"/>
      <c r="H8" s="15" t="e">
        <f>G8/F8*100</f>
        <v>#DIV/0!</v>
      </c>
      <c r="I8" s="62"/>
      <c r="J8" s="62"/>
      <c r="K8" s="15">
        <v>0</v>
      </c>
      <c r="L8" s="28">
        <f>J8-I8</f>
        <v>0</v>
      </c>
      <c r="M8" s="27"/>
      <c r="N8" s="27"/>
      <c r="O8" s="32">
        <v>0</v>
      </c>
      <c r="P8" s="28">
        <f aca="true" t="shared" si="0" ref="P8:P27">N8-M8</f>
        <v>0</v>
      </c>
      <c r="Q8" s="27">
        <v>1</v>
      </c>
      <c r="R8" s="27">
        <v>0</v>
      </c>
      <c r="S8" s="32">
        <f>R8/Q8*100</f>
        <v>0</v>
      </c>
      <c r="T8" s="28">
        <f>R8-Q8</f>
        <v>-1</v>
      </c>
      <c r="U8" s="14"/>
      <c r="V8" s="14"/>
      <c r="W8" s="15">
        <v>0</v>
      </c>
      <c r="X8" s="28">
        <f>V8-U8</f>
        <v>0</v>
      </c>
      <c r="Y8" s="25"/>
    </row>
    <row r="9" spans="1:25" ht="19.5" customHeight="1">
      <c r="A9" s="1">
        <v>3</v>
      </c>
      <c r="B9" s="34" t="s">
        <v>90</v>
      </c>
      <c r="C9" s="14">
        <v>20</v>
      </c>
      <c r="D9" s="14">
        <v>20</v>
      </c>
      <c r="E9" s="15">
        <f aca="true" t="shared" si="1" ref="E9:E27">D9/C9*100</f>
        <v>100</v>
      </c>
      <c r="F9" s="14">
        <v>15</v>
      </c>
      <c r="G9" s="14">
        <v>20</v>
      </c>
      <c r="H9" s="15">
        <f aca="true" t="shared" si="2" ref="H9:H20">G9/F9*100</f>
        <v>133.33333333333331</v>
      </c>
      <c r="I9" s="62"/>
      <c r="J9" s="62"/>
      <c r="K9" s="15" t="e">
        <f>J9/I9*100</f>
        <v>#DIV/0!</v>
      </c>
      <c r="L9" s="1">
        <f aca="true" t="shared" si="3" ref="L9:L27">J9-I9</f>
        <v>0</v>
      </c>
      <c r="M9" s="27"/>
      <c r="N9" s="27"/>
      <c r="O9" s="15" t="e">
        <f aca="true" t="shared" si="4" ref="O9:O27">N9/M9*100</f>
        <v>#DIV/0!</v>
      </c>
      <c r="P9" s="1">
        <f t="shared" si="0"/>
        <v>0</v>
      </c>
      <c r="Q9" s="27"/>
      <c r="R9" s="27"/>
      <c r="S9" s="15" t="e">
        <f aca="true" t="shared" si="5" ref="S9:S27">R9/Q9*100</f>
        <v>#DIV/0!</v>
      </c>
      <c r="T9" s="1">
        <f aca="true" t="shared" si="6" ref="T9:T27">R9-Q9</f>
        <v>0</v>
      </c>
      <c r="U9" s="14"/>
      <c r="V9" s="14"/>
      <c r="W9" s="15">
        <v>0</v>
      </c>
      <c r="X9" s="1">
        <f aca="true" t="shared" si="7" ref="X9:X28">V9-U9</f>
        <v>0</v>
      </c>
      <c r="Y9" s="8"/>
    </row>
    <row r="10" spans="1:25" ht="19.5" customHeight="1">
      <c r="A10" s="1">
        <v>4</v>
      </c>
      <c r="B10" s="34" t="s">
        <v>75</v>
      </c>
      <c r="C10" s="14">
        <v>25</v>
      </c>
      <c r="D10" s="14">
        <v>1</v>
      </c>
      <c r="E10" s="15">
        <f t="shared" si="1"/>
        <v>4</v>
      </c>
      <c r="F10" s="14">
        <v>13</v>
      </c>
      <c r="G10" s="14">
        <v>7</v>
      </c>
      <c r="H10" s="15">
        <f t="shared" si="2"/>
        <v>53.84615384615385</v>
      </c>
      <c r="I10" s="62"/>
      <c r="J10" s="62"/>
      <c r="K10" s="15" t="e">
        <f>J10/I10*100</f>
        <v>#DIV/0!</v>
      </c>
      <c r="L10" s="1">
        <f t="shared" si="3"/>
        <v>0</v>
      </c>
      <c r="M10" s="27"/>
      <c r="N10" s="27"/>
      <c r="O10" s="15" t="e">
        <f t="shared" si="4"/>
        <v>#DIV/0!</v>
      </c>
      <c r="P10" s="1">
        <f t="shared" si="0"/>
        <v>0</v>
      </c>
      <c r="Q10" s="27">
        <v>1</v>
      </c>
      <c r="R10" s="27">
        <v>0</v>
      </c>
      <c r="S10" s="15">
        <f t="shared" si="5"/>
        <v>0</v>
      </c>
      <c r="T10" s="1">
        <f t="shared" si="6"/>
        <v>-1</v>
      </c>
      <c r="U10" s="14"/>
      <c r="V10" s="14"/>
      <c r="W10" s="15">
        <v>0</v>
      </c>
      <c r="X10" s="1">
        <f t="shared" si="7"/>
        <v>0</v>
      </c>
      <c r="Y10" s="8"/>
    </row>
    <row r="11" spans="1:25" ht="19.5" customHeight="1">
      <c r="A11" s="1">
        <v>5</v>
      </c>
      <c r="B11" s="34" t="s">
        <v>76</v>
      </c>
      <c r="C11" s="14">
        <v>19</v>
      </c>
      <c r="D11" s="14">
        <v>19</v>
      </c>
      <c r="E11" s="15">
        <f t="shared" si="1"/>
        <v>100</v>
      </c>
      <c r="F11" s="14">
        <v>20</v>
      </c>
      <c r="G11" s="14"/>
      <c r="H11" s="15">
        <f t="shared" si="2"/>
        <v>0</v>
      </c>
      <c r="I11" s="65"/>
      <c r="J11" s="65"/>
      <c r="K11" s="15">
        <v>0</v>
      </c>
      <c r="L11" s="1">
        <f t="shared" si="3"/>
        <v>0</v>
      </c>
      <c r="M11" s="27">
        <v>252</v>
      </c>
      <c r="N11" s="27"/>
      <c r="O11" s="15">
        <f t="shared" si="4"/>
        <v>0</v>
      </c>
      <c r="P11" s="1">
        <f t="shared" si="0"/>
        <v>-252</v>
      </c>
      <c r="Q11" s="27">
        <v>5</v>
      </c>
      <c r="R11" s="27"/>
      <c r="S11" s="15">
        <f t="shared" si="5"/>
        <v>0</v>
      </c>
      <c r="T11" s="1">
        <f t="shared" si="6"/>
        <v>-5</v>
      </c>
      <c r="U11" s="14"/>
      <c r="V11" s="14"/>
      <c r="W11" s="15">
        <v>0</v>
      </c>
      <c r="X11" s="1">
        <f t="shared" si="7"/>
        <v>0</v>
      </c>
      <c r="Y11" s="8"/>
    </row>
    <row r="12" spans="1:25" ht="19.5" customHeight="1">
      <c r="A12" s="1">
        <v>6</v>
      </c>
      <c r="B12" s="34" t="s">
        <v>141</v>
      </c>
      <c r="C12" s="14">
        <v>19</v>
      </c>
      <c r="D12" s="14">
        <v>9</v>
      </c>
      <c r="E12" s="15">
        <f t="shared" si="1"/>
        <v>47.368421052631575</v>
      </c>
      <c r="F12" s="14">
        <v>18</v>
      </c>
      <c r="G12" s="14"/>
      <c r="H12" s="15">
        <f t="shared" si="2"/>
        <v>0</v>
      </c>
      <c r="I12" s="65"/>
      <c r="J12" s="65"/>
      <c r="K12" s="15" t="e">
        <f>J12/I12*100</f>
        <v>#DIV/0!</v>
      </c>
      <c r="L12" s="1">
        <f t="shared" si="3"/>
        <v>0</v>
      </c>
      <c r="M12" s="27"/>
      <c r="N12" s="27"/>
      <c r="O12" s="15" t="e">
        <f t="shared" si="4"/>
        <v>#DIV/0!</v>
      </c>
      <c r="P12" s="1">
        <f t="shared" si="0"/>
        <v>0</v>
      </c>
      <c r="Q12" s="27">
        <v>8</v>
      </c>
      <c r="R12" s="27">
        <v>5</v>
      </c>
      <c r="S12" s="15">
        <f t="shared" si="5"/>
        <v>62.5</v>
      </c>
      <c r="T12" s="1">
        <f t="shared" si="6"/>
        <v>-3</v>
      </c>
      <c r="U12" s="14"/>
      <c r="V12" s="14"/>
      <c r="W12" s="15">
        <v>0</v>
      </c>
      <c r="X12" s="1">
        <v>0</v>
      </c>
      <c r="Y12" s="8"/>
    </row>
    <row r="13" spans="1:25" ht="19.5" customHeight="1">
      <c r="A13" s="1">
        <v>7</v>
      </c>
      <c r="B13" s="34" t="s">
        <v>77</v>
      </c>
      <c r="C13" s="14">
        <v>20</v>
      </c>
      <c r="D13" s="14"/>
      <c r="E13" s="15">
        <f t="shared" si="1"/>
        <v>0</v>
      </c>
      <c r="F13" s="14">
        <v>35</v>
      </c>
      <c r="G13" s="14"/>
      <c r="H13" s="15">
        <f t="shared" si="2"/>
        <v>0</v>
      </c>
      <c r="I13" s="65"/>
      <c r="J13" s="65"/>
      <c r="K13" s="15">
        <v>0</v>
      </c>
      <c r="L13" s="1">
        <f t="shared" si="3"/>
        <v>0</v>
      </c>
      <c r="M13" s="27"/>
      <c r="N13" s="27">
        <v>41</v>
      </c>
      <c r="O13" s="15">
        <v>0</v>
      </c>
      <c r="P13" s="1">
        <f t="shared" si="0"/>
        <v>41</v>
      </c>
      <c r="Q13" s="27">
        <v>1</v>
      </c>
      <c r="R13" s="27">
        <v>1</v>
      </c>
      <c r="S13" s="15">
        <f t="shared" si="5"/>
        <v>100</v>
      </c>
      <c r="T13" s="1">
        <f t="shared" si="6"/>
        <v>0</v>
      </c>
      <c r="U13" s="14"/>
      <c r="V13" s="14"/>
      <c r="W13" s="15" t="e">
        <f>V13/U13*100</f>
        <v>#DIV/0!</v>
      </c>
      <c r="X13" s="1">
        <f t="shared" si="7"/>
        <v>0</v>
      </c>
      <c r="Y13" s="8"/>
    </row>
    <row r="14" spans="1:25" ht="19.5" customHeight="1">
      <c r="A14" s="1">
        <v>8</v>
      </c>
      <c r="B14" s="34" t="s">
        <v>78</v>
      </c>
      <c r="C14" s="14"/>
      <c r="D14" s="14"/>
      <c r="E14" s="15" t="e">
        <f t="shared" si="1"/>
        <v>#DIV/0!</v>
      </c>
      <c r="F14" s="14"/>
      <c r="G14" s="14"/>
      <c r="H14" s="15" t="e">
        <f t="shared" si="2"/>
        <v>#DIV/0!</v>
      </c>
      <c r="I14" s="65"/>
      <c r="J14" s="65"/>
      <c r="K14" s="15">
        <v>0</v>
      </c>
      <c r="L14" s="1">
        <f t="shared" si="3"/>
        <v>0</v>
      </c>
      <c r="M14" s="27"/>
      <c r="N14" s="27"/>
      <c r="O14" s="15" t="e">
        <f t="shared" si="4"/>
        <v>#DIV/0!</v>
      </c>
      <c r="P14" s="1">
        <f t="shared" si="0"/>
        <v>0</v>
      </c>
      <c r="Q14" s="27">
        <v>2</v>
      </c>
      <c r="R14" s="27">
        <v>3</v>
      </c>
      <c r="S14" s="15">
        <f t="shared" si="5"/>
        <v>150</v>
      </c>
      <c r="T14" s="1">
        <f t="shared" si="6"/>
        <v>1</v>
      </c>
      <c r="U14" s="14"/>
      <c r="V14" s="14"/>
      <c r="W14" s="15">
        <v>0</v>
      </c>
      <c r="X14" s="1">
        <f t="shared" si="7"/>
        <v>0</v>
      </c>
      <c r="Y14" s="8"/>
    </row>
    <row r="15" spans="1:25" ht="19.5" customHeight="1">
      <c r="A15" s="1">
        <v>9</v>
      </c>
      <c r="B15" s="34" t="s">
        <v>140</v>
      </c>
      <c r="C15" s="14"/>
      <c r="D15" s="14"/>
      <c r="E15" s="15" t="e">
        <f t="shared" si="1"/>
        <v>#DIV/0!</v>
      </c>
      <c r="F15" s="14"/>
      <c r="G15" s="14"/>
      <c r="H15" s="15" t="e">
        <f t="shared" si="2"/>
        <v>#DIV/0!</v>
      </c>
      <c r="I15" s="65"/>
      <c r="J15" s="65"/>
      <c r="K15" s="15">
        <v>0</v>
      </c>
      <c r="L15" s="1">
        <f t="shared" si="3"/>
        <v>0</v>
      </c>
      <c r="M15" s="27"/>
      <c r="N15" s="27"/>
      <c r="O15" s="15" t="e">
        <f t="shared" si="4"/>
        <v>#DIV/0!</v>
      </c>
      <c r="P15" s="1">
        <f t="shared" si="0"/>
        <v>0</v>
      </c>
      <c r="Q15" s="27"/>
      <c r="R15" s="27"/>
      <c r="S15" s="15" t="e">
        <f t="shared" si="5"/>
        <v>#DIV/0!</v>
      </c>
      <c r="T15" s="1">
        <f t="shared" si="6"/>
        <v>0</v>
      </c>
      <c r="U15" s="14"/>
      <c r="V15" s="14"/>
      <c r="W15" s="15">
        <v>0</v>
      </c>
      <c r="X15" s="1">
        <f t="shared" si="7"/>
        <v>0</v>
      </c>
      <c r="Y15" s="8"/>
    </row>
    <row r="16" spans="1:25" ht="19.5" customHeight="1">
      <c r="A16" s="1">
        <v>10</v>
      </c>
      <c r="B16" s="34" t="s">
        <v>79</v>
      </c>
      <c r="C16" s="14"/>
      <c r="D16" s="14"/>
      <c r="E16" s="15">
        <v>0</v>
      </c>
      <c r="F16" s="14"/>
      <c r="G16" s="14"/>
      <c r="H16" s="15" t="e">
        <f t="shared" si="2"/>
        <v>#DIV/0!</v>
      </c>
      <c r="I16" s="64"/>
      <c r="J16" s="64"/>
      <c r="K16" s="15">
        <v>0</v>
      </c>
      <c r="L16" s="1">
        <f t="shared" si="3"/>
        <v>0</v>
      </c>
      <c r="M16" s="27"/>
      <c r="N16" s="27"/>
      <c r="O16" s="15" t="e">
        <f t="shared" si="4"/>
        <v>#DIV/0!</v>
      </c>
      <c r="P16" s="1">
        <f t="shared" si="0"/>
        <v>0</v>
      </c>
      <c r="Q16" s="27">
        <v>4</v>
      </c>
      <c r="R16" s="27">
        <v>4</v>
      </c>
      <c r="S16" s="15">
        <f t="shared" si="5"/>
        <v>100</v>
      </c>
      <c r="T16" s="1">
        <f t="shared" si="6"/>
        <v>0</v>
      </c>
      <c r="U16" s="14"/>
      <c r="V16" s="14"/>
      <c r="W16" s="15" t="e">
        <f>V16/U16*100</f>
        <v>#DIV/0!</v>
      </c>
      <c r="X16" s="1">
        <f t="shared" si="7"/>
        <v>0</v>
      </c>
      <c r="Y16" s="8"/>
    </row>
    <row r="17" spans="1:25" ht="19.5" customHeight="1">
      <c r="A17" s="1">
        <v>11</v>
      </c>
      <c r="B17" s="34" t="s">
        <v>146</v>
      </c>
      <c r="C17" s="14"/>
      <c r="D17" s="14"/>
      <c r="E17" s="15" t="e">
        <f t="shared" si="1"/>
        <v>#DIV/0!</v>
      </c>
      <c r="F17" s="14"/>
      <c r="G17" s="14"/>
      <c r="H17" s="15" t="e">
        <f t="shared" si="2"/>
        <v>#DIV/0!</v>
      </c>
      <c r="I17" s="65"/>
      <c r="J17" s="65"/>
      <c r="K17" s="15">
        <v>0</v>
      </c>
      <c r="L17" s="1">
        <f t="shared" si="3"/>
        <v>0</v>
      </c>
      <c r="M17" s="27"/>
      <c r="N17" s="27"/>
      <c r="O17" s="15">
        <v>0</v>
      </c>
      <c r="P17" s="1">
        <f t="shared" si="0"/>
        <v>0</v>
      </c>
      <c r="Q17" s="27"/>
      <c r="R17" s="27"/>
      <c r="S17" s="15" t="e">
        <f t="shared" si="5"/>
        <v>#DIV/0!</v>
      </c>
      <c r="T17" s="1">
        <f t="shared" si="6"/>
        <v>0</v>
      </c>
      <c r="U17" s="14"/>
      <c r="V17" s="14"/>
      <c r="W17" s="15">
        <v>0</v>
      </c>
      <c r="X17" s="1">
        <f t="shared" si="7"/>
        <v>0</v>
      </c>
      <c r="Y17" s="8"/>
    </row>
    <row r="18" spans="1:25" ht="19.5" customHeight="1">
      <c r="A18" s="1">
        <v>12</v>
      </c>
      <c r="B18" s="34" t="s">
        <v>81</v>
      </c>
      <c r="C18" s="14"/>
      <c r="D18" s="14"/>
      <c r="E18" s="15" t="e">
        <f t="shared" si="1"/>
        <v>#DIV/0!</v>
      </c>
      <c r="F18" s="14"/>
      <c r="G18" s="14"/>
      <c r="H18" s="15" t="e">
        <f t="shared" si="2"/>
        <v>#DIV/0!</v>
      </c>
      <c r="I18" s="62"/>
      <c r="J18" s="62"/>
      <c r="K18" s="15" t="e">
        <f>J18/I18*100</f>
        <v>#DIV/0!</v>
      </c>
      <c r="L18" s="1">
        <f t="shared" si="3"/>
        <v>0</v>
      </c>
      <c r="M18" s="27"/>
      <c r="N18" s="27"/>
      <c r="O18" s="15" t="e">
        <f t="shared" si="4"/>
        <v>#DIV/0!</v>
      </c>
      <c r="P18" s="1">
        <f t="shared" si="0"/>
        <v>0</v>
      </c>
      <c r="Q18" s="27"/>
      <c r="R18" s="27"/>
      <c r="S18" s="15" t="e">
        <f t="shared" si="5"/>
        <v>#DIV/0!</v>
      </c>
      <c r="T18" s="1">
        <f t="shared" si="6"/>
        <v>0</v>
      </c>
      <c r="U18" s="14"/>
      <c r="V18" s="14"/>
      <c r="W18" s="15">
        <v>0</v>
      </c>
      <c r="X18" s="1">
        <f t="shared" si="7"/>
        <v>0</v>
      </c>
      <c r="Y18" s="8"/>
    </row>
    <row r="19" spans="1:25" ht="19.5" customHeight="1">
      <c r="A19" s="1">
        <v>13</v>
      </c>
      <c r="B19" s="34" t="s">
        <v>82</v>
      </c>
      <c r="C19" s="14">
        <v>33</v>
      </c>
      <c r="D19" s="14">
        <v>0</v>
      </c>
      <c r="E19" s="15">
        <f t="shared" si="1"/>
        <v>0</v>
      </c>
      <c r="F19" s="14"/>
      <c r="G19" s="14">
        <v>0</v>
      </c>
      <c r="H19" s="15" t="e">
        <f t="shared" si="2"/>
        <v>#DIV/0!</v>
      </c>
      <c r="I19" s="65"/>
      <c r="J19" s="65"/>
      <c r="K19" s="15">
        <v>0</v>
      </c>
      <c r="L19" s="1">
        <f t="shared" si="3"/>
        <v>0</v>
      </c>
      <c r="M19" s="27">
        <v>236</v>
      </c>
      <c r="N19" s="27">
        <v>31</v>
      </c>
      <c r="O19" s="15">
        <v>0</v>
      </c>
      <c r="P19" s="1">
        <f t="shared" si="0"/>
        <v>-205</v>
      </c>
      <c r="Q19" s="27">
        <v>37</v>
      </c>
      <c r="R19" s="27">
        <v>43</v>
      </c>
      <c r="S19" s="15">
        <f t="shared" si="5"/>
        <v>116.21621621621621</v>
      </c>
      <c r="T19" s="1">
        <f t="shared" si="6"/>
        <v>6</v>
      </c>
      <c r="U19" s="14"/>
      <c r="V19" s="14"/>
      <c r="W19" s="15">
        <v>0</v>
      </c>
      <c r="X19" s="1">
        <f t="shared" si="7"/>
        <v>0</v>
      </c>
      <c r="Y19" s="8"/>
    </row>
    <row r="20" spans="1:25" ht="19.5" customHeight="1">
      <c r="A20" s="1">
        <v>14</v>
      </c>
      <c r="B20" s="34" t="s">
        <v>189</v>
      </c>
      <c r="C20" s="14"/>
      <c r="D20" s="14"/>
      <c r="E20" s="15" t="e">
        <f t="shared" si="1"/>
        <v>#DIV/0!</v>
      </c>
      <c r="F20" s="14"/>
      <c r="G20" s="14"/>
      <c r="H20" s="15" t="e">
        <f t="shared" si="2"/>
        <v>#DIV/0!</v>
      </c>
      <c r="J20" s="62">
        <v>50.576</v>
      </c>
      <c r="K20" s="15" t="e">
        <f>J20/I21*100</f>
        <v>#DIV/0!</v>
      </c>
      <c r="L20" s="1"/>
      <c r="M20" s="27"/>
      <c r="N20" s="27"/>
      <c r="O20" s="15" t="e">
        <f t="shared" si="4"/>
        <v>#DIV/0!</v>
      </c>
      <c r="P20" s="1">
        <f t="shared" si="0"/>
        <v>0</v>
      </c>
      <c r="Q20" s="27"/>
      <c r="R20" s="27"/>
      <c r="S20" s="15" t="e">
        <f t="shared" si="5"/>
        <v>#DIV/0!</v>
      </c>
      <c r="T20" s="1">
        <f t="shared" si="6"/>
        <v>0</v>
      </c>
      <c r="U20" s="14"/>
      <c r="V20" s="14"/>
      <c r="W20" s="15">
        <v>0</v>
      </c>
      <c r="X20" s="1">
        <v>0</v>
      </c>
      <c r="Y20" s="8"/>
    </row>
    <row r="21" spans="1:25" ht="19.5" customHeight="1">
      <c r="A21" s="1">
        <v>15</v>
      </c>
      <c r="B21" s="34" t="s">
        <v>169</v>
      </c>
      <c r="C21" s="14"/>
      <c r="D21" s="14"/>
      <c r="E21" s="15" t="e">
        <f t="shared" si="1"/>
        <v>#DIV/0!</v>
      </c>
      <c r="F21" s="14"/>
      <c r="G21" s="14"/>
      <c r="H21" s="15" t="e">
        <f>G21/F21*100</f>
        <v>#DIV/0!</v>
      </c>
      <c r="I21" s="103"/>
      <c r="J21" s="62">
        <v>223.988</v>
      </c>
      <c r="K21" s="15">
        <f>J21/I22*100</f>
        <v>37.05343258891646</v>
      </c>
      <c r="L21" s="119">
        <f>J21-I21</f>
        <v>223.988</v>
      </c>
      <c r="M21" s="27"/>
      <c r="N21" s="27"/>
      <c r="O21" s="15" t="e">
        <f t="shared" si="4"/>
        <v>#DIV/0!</v>
      </c>
      <c r="P21" s="1">
        <f t="shared" si="0"/>
        <v>0</v>
      </c>
      <c r="Q21" s="27"/>
      <c r="R21" s="27"/>
      <c r="S21" s="15" t="e">
        <f t="shared" si="5"/>
        <v>#DIV/0!</v>
      </c>
      <c r="T21" s="1">
        <f t="shared" si="6"/>
        <v>0</v>
      </c>
      <c r="U21" s="14"/>
      <c r="V21" s="14"/>
      <c r="W21" s="15" t="e">
        <f>V21/U21*100</f>
        <v>#DIV/0!</v>
      </c>
      <c r="X21" s="1">
        <f t="shared" si="7"/>
        <v>0</v>
      </c>
      <c r="Y21" s="8"/>
    </row>
    <row r="22" spans="1:25" ht="19.5" customHeight="1">
      <c r="A22" s="1">
        <v>16</v>
      </c>
      <c r="B22" s="34" t="s">
        <v>84</v>
      </c>
      <c r="C22" s="199"/>
      <c r="D22" s="199"/>
      <c r="E22" s="105" t="e">
        <f t="shared" si="1"/>
        <v>#DIV/0!</v>
      </c>
      <c r="F22" s="199"/>
      <c r="G22" s="199"/>
      <c r="H22" s="15" t="e">
        <f aca="true" t="shared" si="8" ref="H22:H27">G22/F22*100</f>
        <v>#DIV/0!</v>
      </c>
      <c r="I22" s="62">
        <v>604.5</v>
      </c>
      <c r="J22" s="62"/>
      <c r="K22" s="15">
        <f>J22/I22*100</f>
        <v>0</v>
      </c>
      <c r="L22" s="15">
        <f>J22-I22</f>
        <v>-604.5</v>
      </c>
      <c r="M22" s="27"/>
      <c r="N22" s="27"/>
      <c r="O22" s="15" t="e">
        <f t="shared" si="4"/>
        <v>#DIV/0!</v>
      </c>
      <c r="P22" s="1">
        <f t="shared" si="0"/>
        <v>0</v>
      </c>
      <c r="Q22" s="27"/>
      <c r="R22" s="27"/>
      <c r="S22" s="15" t="e">
        <f t="shared" si="5"/>
        <v>#DIV/0!</v>
      </c>
      <c r="T22" s="1">
        <f t="shared" si="6"/>
        <v>0</v>
      </c>
      <c r="U22" s="14"/>
      <c r="V22" s="14"/>
      <c r="W22" s="18">
        <v>0</v>
      </c>
      <c r="X22" s="1">
        <f t="shared" si="7"/>
        <v>0</v>
      </c>
      <c r="Y22" s="8"/>
    </row>
    <row r="23" spans="1:25" ht="19.5" customHeight="1">
      <c r="A23" s="1">
        <v>17</v>
      </c>
      <c r="B23" s="34" t="s">
        <v>85</v>
      </c>
      <c r="C23" s="199"/>
      <c r="D23" s="199">
        <v>217</v>
      </c>
      <c r="E23" s="105" t="e">
        <f t="shared" si="1"/>
        <v>#DIV/0!</v>
      </c>
      <c r="F23" s="199"/>
      <c r="G23" s="199">
        <v>20</v>
      </c>
      <c r="H23" s="15" t="e">
        <f t="shared" si="8"/>
        <v>#DIV/0!</v>
      </c>
      <c r="J23" s="65"/>
      <c r="K23" s="15">
        <v>0</v>
      </c>
      <c r="L23" s="1"/>
      <c r="M23" s="27"/>
      <c r="N23" s="27"/>
      <c r="O23" s="15" t="e">
        <f t="shared" si="4"/>
        <v>#DIV/0!</v>
      </c>
      <c r="P23" s="1">
        <f t="shared" si="0"/>
        <v>0</v>
      </c>
      <c r="Q23" s="27"/>
      <c r="R23" s="27"/>
      <c r="S23" s="15" t="e">
        <f t="shared" si="5"/>
        <v>#DIV/0!</v>
      </c>
      <c r="T23" s="1">
        <f t="shared" si="6"/>
        <v>0</v>
      </c>
      <c r="U23" s="14"/>
      <c r="V23" s="14"/>
      <c r="W23" s="15">
        <v>0</v>
      </c>
      <c r="X23" s="1">
        <f t="shared" si="7"/>
        <v>0</v>
      </c>
      <c r="Y23" s="8"/>
    </row>
    <row r="24" spans="1:25" ht="19.5" customHeight="1">
      <c r="A24" s="1">
        <v>18</v>
      </c>
      <c r="B24" s="34" t="s">
        <v>151</v>
      </c>
      <c r="C24" s="199"/>
      <c r="D24" s="199"/>
      <c r="E24" s="105" t="e">
        <f t="shared" si="1"/>
        <v>#DIV/0!</v>
      </c>
      <c r="F24" s="199"/>
      <c r="G24" s="199"/>
      <c r="H24" s="15" t="e">
        <f t="shared" si="8"/>
        <v>#DIV/0!</v>
      </c>
      <c r="I24" s="65">
        <v>702.3</v>
      </c>
      <c r="J24" s="62">
        <v>703.012</v>
      </c>
      <c r="K24" s="15">
        <v>100.2</v>
      </c>
      <c r="L24" s="119">
        <f>J24-I24</f>
        <v>0.7119999999999891</v>
      </c>
      <c r="M24" s="27"/>
      <c r="N24" s="27"/>
      <c r="O24" s="15" t="e">
        <f t="shared" si="4"/>
        <v>#DIV/0!</v>
      </c>
      <c r="P24" s="1">
        <f t="shared" si="0"/>
        <v>0</v>
      </c>
      <c r="Q24" s="27">
        <v>1</v>
      </c>
      <c r="R24" s="27">
        <v>1</v>
      </c>
      <c r="S24" s="15">
        <f t="shared" si="5"/>
        <v>100</v>
      </c>
      <c r="T24" s="1">
        <f t="shared" si="6"/>
        <v>0</v>
      </c>
      <c r="U24" s="14"/>
      <c r="V24" s="14"/>
      <c r="W24" s="15">
        <v>0</v>
      </c>
      <c r="X24" s="1">
        <v>0</v>
      </c>
      <c r="Y24" s="8"/>
    </row>
    <row r="25" spans="1:25" ht="19.5" customHeight="1">
      <c r="A25" s="1">
        <v>19</v>
      </c>
      <c r="B25" s="34" t="s">
        <v>86</v>
      </c>
      <c r="C25" s="199">
        <v>90</v>
      </c>
      <c r="D25" s="199">
        <v>90</v>
      </c>
      <c r="E25" s="105">
        <f>D25/C25*100</f>
        <v>100</v>
      </c>
      <c r="F25" s="199">
        <v>89</v>
      </c>
      <c r="G25" s="199">
        <v>94</v>
      </c>
      <c r="H25" s="15">
        <f t="shared" si="8"/>
        <v>105.61797752808988</v>
      </c>
      <c r="I25" s="65"/>
      <c r="J25" s="65"/>
      <c r="K25" s="15">
        <v>0</v>
      </c>
      <c r="L25" s="1">
        <f>J25-I25</f>
        <v>0</v>
      </c>
      <c r="M25" s="27"/>
      <c r="N25" s="27"/>
      <c r="O25" s="15" t="e">
        <f t="shared" si="4"/>
        <v>#DIV/0!</v>
      </c>
      <c r="P25" s="1">
        <f>N25-M25</f>
        <v>0</v>
      </c>
      <c r="Q25" s="27">
        <v>1</v>
      </c>
      <c r="R25" s="27">
        <v>1</v>
      </c>
      <c r="S25" s="15">
        <f>R25/Q25*100</f>
        <v>100</v>
      </c>
      <c r="T25" s="1">
        <f>R25-Q25</f>
        <v>0</v>
      </c>
      <c r="U25" s="14"/>
      <c r="V25" s="14"/>
      <c r="W25" s="15">
        <v>0</v>
      </c>
      <c r="X25" s="1">
        <f>V25-U25</f>
        <v>0</v>
      </c>
      <c r="Y25" s="8"/>
    </row>
    <row r="26" spans="1:25" ht="19.5" customHeight="1">
      <c r="A26" s="1">
        <v>20</v>
      </c>
      <c r="B26" s="34" t="s">
        <v>87</v>
      </c>
      <c r="C26" s="14"/>
      <c r="D26" s="14"/>
      <c r="E26" s="15" t="e">
        <f t="shared" si="1"/>
        <v>#DIV/0!</v>
      </c>
      <c r="F26" s="14"/>
      <c r="G26" s="14"/>
      <c r="H26" s="15" t="e">
        <f t="shared" si="8"/>
        <v>#DIV/0!</v>
      </c>
      <c r="I26" s="62"/>
      <c r="J26" s="62"/>
      <c r="K26" s="15">
        <v>0</v>
      </c>
      <c r="L26" s="1">
        <f t="shared" si="3"/>
        <v>0</v>
      </c>
      <c r="M26" s="27"/>
      <c r="N26" s="27"/>
      <c r="O26" s="15">
        <v>0</v>
      </c>
      <c r="P26" s="1">
        <f t="shared" si="0"/>
        <v>0</v>
      </c>
      <c r="Q26" s="27"/>
      <c r="R26" s="27"/>
      <c r="S26" s="15" t="e">
        <f t="shared" si="5"/>
        <v>#DIV/0!</v>
      </c>
      <c r="T26" s="1">
        <f t="shared" si="6"/>
        <v>0</v>
      </c>
      <c r="U26" s="14"/>
      <c r="V26" s="14"/>
      <c r="W26" s="15">
        <v>0</v>
      </c>
      <c r="X26" s="1">
        <f t="shared" si="7"/>
        <v>0</v>
      </c>
      <c r="Y26" s="8"/>
    </row>
    <row r="27" spans="1:25" ht="19.5" customHeight="1">
      <c r="A27" s="1">
        <v>21</v>
      </c>
      <c r="B27" s="34" t="s">
        <v>88</v>
      </c>
      <c r="C27" s="14">
        <v>652</v>
      </c>
      <c r="D27" s="14">
        <v>475</v>
      </c>
      <c r="E27" s="15">
        <f t="shared" si="1"/>
        <v>72.85276073619632</v>
      </c>
      <c r="F27" s="14">
        <v>90</v>
      </c>
      <c r="G27" s="14">
        <v>67</v>
      </c>
      <c r="H27" s="15">
        <f t="shared" si="8"/>
        <v>74.44444444444444</v>
      </c>
      <c r="I27" s="62"/>
      <c r="J27" s="62"/>
      <c r="K27" s="15">
        <v>0</v>
      </c>
      <c r="L27" s="1">
        <f t="shared" si="3"/>
        <v>0</v>
      </c>
      <c r="M27" s="27"/>
      <c r="N27" s="27"/>
      <c r="O27" s="15" t="e">
        <f t="shared" si="4"/>
        <v>#DIV/0!</v>
      </c>
      <c r="P27" s="1">
        <f t="shared" si="0"/>
        <v>0</v>
      </c>
      <c r="Q27" s="27"/>
      <c r="R27" s="27"/>
      <c r="S27" s="15" t="e">
        <f t="shared" si="5"/>
        <v>#DIV/0!</v>
      </c>
      <c r="T27" s="1">
        <f t="shared" si="6"/>
        <v>0</v>
      </c>
      <c r="U27" s="14"/>
      <c r="V27" s="14"/>
      <c r="W27" s="15">
        <v>0</v>
      </c>
      <c r="X27" s="1">
        <f t="shared" si="7"/>
        <v>0</v>
      </c>
      <c r="Y27" s="8"/>
    </row>
    <row r="28" spans="1:25" s="11" customFormat="1" ht="19.5" customHeight="1">
      <c r="A28" s="27">
        <v>22</v>
      </c>
      <c r="B28" s="77" t="s">
        <v>103</v>
      </c>
      <c r="C28" s="108">
        <v>41</v>
      </c>
      <c r="D28" s="10"/>
      <c r="E28" s="9"/>
      <c r="F28" s="9">
        <v>20</v>
      </c>
      <c r="G28" s="9"/>
      <c r="H28" s="9"/>
      <c r="I28" s="9"/>
      <c r="J28" s="110"/>
      <c r="K28" s="9"/>
      <c r="L28" s="9"/>
      <c r="M28" s="9"/>
      <c r="N28" s="9"/>
      <c r="O28" s="9"/>
      <c r="P28" s="9"/>
      <c r="Q28" s="9"/>
      <c r="R28" s="10">
        <v>0</v>
      </c>
      <c r="S28" s="9"/>
      <c r="T28" s="9"/>
      <c r="U28" s="14"/>
      <c r="V28" s="14"/>
      <c r="W28" s="15" t="e">
        <f>V28/U28*100</f>
        <v>#DIV/0!</v>
      </c>
      <c r="X28" s="10">
        <f t="shared" si="7"/>
        <v>0</v>
      </c>
      <c r="Y28" s="12"/>
    </row>
    <row r="29" spans="1:25" s="11" customFormat="1" ht="19.5" customHeight="1">
      <c r="A29" s="200">
        <v>23</v>
      </c>
      <c r="B29" s="77" t="s">
        <v>147</v>
      </c>
      <c r="C29" s="108"/>
      <c r="D29" s="10">
        <v>30</v>
      </c>
      <c r="E29" s="9"/>
      <c r="F29" s="9"/>
      <c r="G29" s="9"/>
      <c r="H29" s="9"/>
      <c r="I29" s="9"/>
      <c r="J29" s="110"/>
      <c r="K29" s="9"/>
      <c r="L29" s="9"/>
      <c r="M29" s="9"/>
      <c r="N29" s="9"/>
      <c r="O29" s="9"/>
      <c r="P29" s="9"/>
      <c r="Q29" s="9"/>
      <c r="R29" s="10"/>
      <c r="S29" s="9"/>
      <c r="T29" s="9"/>
      <c r="U29" s="192"/>
      <c r="V29" s="192"/>
      <c r="W29" s="193"/>
      <c r="X29" s="53"/>
      <c r="Y29" s="12"/>
    </row>
    <row r="30" spans="1:25" ht="18.75" customHeight="1">
      <c r="A30" s="109"/>
      <c r="B30" s="9" t="s">
        <v>89</v>
      </c>
      <c r="C30" s="14">
        <f>SUM(C7:C28)</f>
        <v>994</v>
      </c>
      <c r="D30" s="14">
        <f>SUM(D7:D29)</f>
        <v>936</v>
      </c>
      <c r="E30" s="17">
        <f>D30/C30*100</f>
        <v>94.16498993963782</v>
      </c>
      <c r="F30" s="14">
        <f>SUM(F7:F28)</f>
        <v>372</v>
      </c>
      <c r="G30" s="14">
        <f>SUM(G7:G28)</f>
        <v>280</v>
      </c>
      <c r="H30" s="17">
        <f>G30/F30*100</f>
        <v>75.26881720430107</v>
      </c>
      <c r="I30" s="17">
        <f>SUM(I19:I27)</f>
        <v>1306.8</v>
      </c>
      <c r="J30" s="198">
        <f>SUM(J7:J27)</f>
        <v>977.576</v>
      </c>
      <c r="K30" s="15">
        <f>J30/I30*100</f>
        <v>74.80685644322008</v>
      </c>
      <c r="L30" s="17">
        <f>J30-I30</f>
        <v>-329.22399999999993</v>
      </c>
      <c r="M30" s="14">
        <f>SUM(M7:M27)</f>
        <v>488</v>
      </c>
      <c r="N30" s="14">
        <f>SUM(N7:N27)</f>
        <v>72</v>
      </c>
      <c r="O30" s="17">
        <f>N30/M30*100</f>
        <v>14.754098360655737</v>
      </c>
      <c r="P30" s="10">
        <f>N30-M30</f>
        <v>-416</v>
      </c>
      <c r="Q30" s="14">
        <f>SUM(Q7:Q28)</f>
        <v>62</v>
      </c>
      <c r="R30" s="14">
        <f>SUM(R7:R28)</f>
        <v>59</v>
      </c>
      <c r="S30" s="17">
        <f>R30/Q30*100</f>
        <v>95.16129032258065</v>
      </c>
      <c r="T30" s="10">
        <f>R30-Q30</f>
        <v>-3</v>
      </c>
      <c r="U30" s="8"/>
      <c r="V30" s="8"/>
      <c r="W30" s="8"/>
      <c r="X30" s="8"/>
      <c r="Y30" s="8"/>
    </row>
    <row r="34" spans="6:18" ht="12.75">
      <c r="F34" s="46" t="s">
        <v>138</v>
      </c>
      <c r="G34" s="90"/>
      <c r="H34" s="46"/>
      <c r="I34" s="26"/>
      <c r="J34" s="26"/>
      <c r="K34" s="26"/>
      <c r="R34" s="26"/>
    </row>
    <row r="35" spans="6:18" ht="12.75">
      <c r="F35" s="26" t="s">
        <v>102</v>
      </c>
      <c r="H35" s="26"/>
      <c r="I35" s="26"/>
      <c r="J35" s="26"/>
      <c r="K35" s="26"/>
      <c r="R35" s="26"/>
    </row>
    <row r="89" ht="12.75">
      <c r="C89">
        <v>0</v>
      </c>
    </row>
  </sheetData>
  <mergeCells count="27">
    <mergeCell ref="B3:B5"/>
    <mergeCell ref="C3:H3"/>
    <mergeCell ref="I4:I6"/>
    <mergeCell ref="J4:J6"/>
    <mergeCell ref="C5:C6"/>
    <mergeCell ref="D5:D6"/>
    <mergeCell ref="F4:G4"/>
    <mergeCell ref="F5:F6"/>
    <mergeCell ref="G5:G6"/>
    <mergeCell ref="I3:L3"/>
    <mergeCell ref="T4:T6"/>
    <mergeCell ref="L4:L6"/>
    <mergeCell ref="S2:X2"/>
    <mergeCell ref="M4:M6"/>
    <mergeCell ref="N4:N6"/>
    <mergeCell ref="M3:P3"/>
    <mergeCell ref="Q4:Q6"/>
    <mergeCell ref="A1:X1"/>
    <mergeCell ref="U3:X3"/>
    <mergeCell ref="A3:A6"/>
    <mergeCell ref="C4:D4"/>
    <mergeCell ref="U4:U6"/>
    <mergeCell ref="V4:V6"/>
    <mergeCell ref="X4:X6"/>
    <mergeCell ref="P4:P6"/>
    <mergeCell ref="Q3:T3"/>
    <mergeCell ref="R4:R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30" zoomScaleSheetLayoutView="100" workbookViewId="0" topLeftCell="A1">
      <selection activeCell="H25" sqref="H25"/>
    </sheetView>
  </sheetViews>
  <sheetFormatPr defaultColWidth="9.00390625" defaultRowHeight="12.75"/>
  <cols>
    <col min="1" max="1" width="3.875" style="0" customWidth="1"/>
    <col min="2" max="2" width="35.625" style="0" customWidth="1"/>
    <col min="3" max="3" width="9.875" style="0" customWidth="1"/>
    <col min="4" max="4" width="12.00390625" style="0" customWidth="1"/>
    <col min="8" max="8" width="8.25390625" style="0" customWidth="1"/>
    <col min="10" max="10" width="8.25390625" style="0" customWidth="1"/>
  </cols>
  <sheetData>
    <row r="1" spans="2:10" ht="15.75">
      <c r="B1" s="231" t="s">
        <v>181</v>
      </c>
      <c r="C1" s="231"/>
      <c r="D1" s="231"/>
      <c r="E1" s="231"/>
      <c r="F1" s="231"/>
      <c r="G1" s="231"/>
      <c r="H1" s="231"/>
      <c r="I1" s="231"/>
      <c r="J1" s="231"/>
    </row>
    <row r="3" spans="7:10" ht="12.75">
      <c r="G3" s="210"/>
      <c r="H3" s="210"/>
      <c r="I3" s="210"/>
      <c r="J3" s="210"/>
    </row>
    <row r="4" spans="1:10" ht="12.75">
      <c r="A4" s="219" t="s">
        <v>38</v>
      </c>
      <c r="B4" s="223" t="s">
        <v>73</v>
      </c>
      <c r="C4" s="206" t="s">
        <v>32</v>
      </c>
      <c r="D4" s="266"/>
      <c r="E4" s="266"/>
      <c r="F4" s="218"/>
      <c r="G4" s="219" t="s">
        <v>33</v>
      </c>
      <c r="H4" s="219"/>
      <c r="I4" s="219"/>
      <c r="J4" s="219"/>
    </row>
    <row r="5" spans="1:10" ht="12.75">
      <c r="A5" s="219"/>
      <c r="B5" s="224"/>
      <c r="C5" s="219" t="s">
        <v>126</v>
      </c>
      <c r="D5" s="219" t="s">
        <v>157</v>
      </c>
      <c r="E5" s="6" t="s">
        <v>157</v>
      </c>
      <c r="F5" s="3" t="s">
        <v>157</v>
      </c>
      <c r="G5" s="219" t="s">
        <v>126</v>
      </c>
      <c r="H5" s="219" t="s">
        <v>157</v>
      </c>
      <c r="I5" s="6" t="s">
        <v>158</v>
      </c>
      <c r="J5" s="3" t="s">
        <v>158</v>
      </c>
    </row>
    <row r="6" spans="1:10" ht="12.75">
      <c r="A6" s="219"/>
      <c r="B6" s="225"/>
      <c r="C6" s="219"/>
      <c r="D6" s="219"/>
      <c r="E6" s="6" t="s">
        <v>3</v>
      </c>
      <c r="F6" s="3" t="s">
        <v>11</v>
      </c>
      <c r="G6" s="219"/>
      <c r="H6" s="219"/>
      <c r="I6" s="6" t="s">
        <v>3</v>
      </c>
      <c r="J6" s="3" t="s">
        <v>11</v>
      </c>
    </row>
    <row r="7" spans="1:10" ht="12.75">
      <c r="A7" s="219"/>
      <c r="B7" s="34"/>
      <c r="C7" s="219"/>
      <c r="D7" s="219"/>
      <c r="E7" s="5" t="s">
        <v>126</v>
      </c>
      <c r="F7" s="4" t="s">
        <v>127</v>
      </c>
      <c r="G7" s="219"/>
      <c r="H7" s="219"/>
      <c r="I7" s="5" t="s">
        <v>126</v>
      </c>
      <c r="J7" s="4" t="s">
        <v>126</v>
      </c>
    </row>
    <row r="8" spans="1:10" ht="12.75">
      <c r="A8" s="1">
        <v>1</v>
      </c>
      <c r="B8" s="34" t="s">
        <v>74</v>
      </c>
      <c r="C8" s="27"/>
      <c r="D8" s="27"/>
      <c r="E8" s="15"/>
      <c r="F8" s="1"/>
      <c r="G8" s="13"/>
      <c r="H8" s="13"/>
      <c r="I8" s="15"/>
      <c r="J8" s="1"/>
    </row>
    <row r="9" spans="1:10" ht="12.75">
      <c r="A9" s="1">
        <v>2</v>
      </c>
      <c r="B9" s="34" t="s">
        <v>106</v>
      </c>
      <c r="C9" s="27"/>
      <c r="D9" s="27"/>
      <c r="E9" s="15"/>
      <c r="F9" s="1"/>
      <c r="G9" s="13"/>
      <c r="H9" s="13"/>
      <c r="I9" s="15"/>
      <c r="J9" s="1"/>
    </row>
    <row r="10" spans="1:10" ht="12.75">
      <c r="A10" s="1">
        <v>3</v>
      </c>
      <c r="B10" s="34" t="s">
        <v>90</v>
      </c>
      <c r="C10" s="27"/>
      <c r="D10" s="27"/>
      <c r="E10" s="15"/>
      <c r="F10" s="1"/>
      <c r="G10" s="13"/>
      <c r="H10" s="13"/>
      <c r="I10" s="15"/>
      <c r="J10" s="1"/>
    </row>
    <row r="11" spans="1:10" ht="12.75">
      <c r="A11" s="1">
        <v>4</v>
      </c>
      <c r="B11" s="34" t="s">
        <v>75</v>
      </c>
      <c r="C11" s="27"/>
      <c r="D11" s="27"/>
      <c r="E11" s="15"/>
      <c r="F11" s="1"/>
      <c r="G11" s="13"/>
      <c r="H11" s="13"/>
      <c r="I11" s="15"/>
      <c r="J11" s="1"/>
    </row>
    <row r="12" spans="1:10" ht="12.75">
      <c r="A12" s="1">
        <v>5</v>
      </c>
      <c r="B12" s="34" t="s">
        <v>76</v>
      </c>
      <c r="C12" s="27"/>
      <c r="D12" s="27"/>
      <c r="E12" s="15"/>
      <c r="F12" s="1"/>
      <c r="G12" s="13"/>
      <c r="H12" s="13"/>
      <c r="I12" s="15"/>
      <c r="J12" s="1"/>
    </row>
    <row r="13" spans="1:10" ht="12.75">
      <c r="A13" s="1">
        <v>6</v>
      </c>
      <c r="B13" s="34" t="s">
        <v>142</v>
      </c>
      <c r="C13" s="27"/>
      <c r="D13" s="27"/>
      <c r="E13" s="15"/>
      <c r="F13" s="1"/>
      <c r="G13" s="13"/>
      <c r="H13" s="13"/>
      <c r="I13" s="15"/>
      <c r="J13" s="1"/>
    </row>
    <row r="14" spans="1:10" ht="12.75">
      <c r="A14" s="1">
        <v>7</v>
      </c>
      <c r="B14" s="34" t="s">
        <v>77</v>
      </c>
      <c r="C14" s="27"/>
      <c r="D14" s="27"/>
      <c r="E14" s="15"/>
      <c r="F14" s="1"/>
      <c r="G14" s="13"/>
      <c r="H14" s="13"/>
      <c r="I14" s="15"/>
      <c r="J14" s="1"/>
    </row>
    <row r="15" spans="1:10" ht="12.75">
      <c r="A15" s="1">
        <v>8</v>
      </c>
      <c r="B15" s="34" t="s">
        <v>78</v>
      </c>
      <c r="C15" s="27"/>
      <c r="D15" s="27"/>
      <c r="E15" s="15"/>
      <c r="F15" s="1"/>
      <c r="G15" s="13"/>
      <c r="H15" s="13"/>
      <c r="I15" s="15"/>
      <c r="J15" s="1"/>
    </row>
    <row r="16" spans="1:10" ht="12.75">
      <c r="A16" s="1">
        <v>9</v>
      </c>
      <c r="B16" s="34" t="s">
        <v>140</v>
      </c>
      <c r="C16" s="27"/>
      <c r="D16" s="27"/>
      <c r="E16" s="15"/>
      <c r="F16" s="1"/>
      <c r="G16" s="13"/>
      <c r="H16" s="13"/>
      <c r="I16" s="15"/>
      <c r="J16" s="1"/>
    </row>
    <row r="17" spans="1:10" ht="12.75">
      <c r="A17" s="1">
        <v>10</v>
      </c>
      <c r="B17" s="34" t="s">
        <v>79</v>
      </c>
      <c r="C17" s="27"/>
      <c r="D17" s="27"/>
      <c r="E17" s="15"/>
      <c r="F17" s="1"/>
      <c r="G17" s="13"/>
      <c r="H17" s="13"/>
      <c r="I17" s="15"/>
      <c r="J17" s="1"/>
    </row>
    <row r="18" spans="1:10" ht="12.75">
      <c r="A18" s="1">
        <v>11</v>
      </c>
      <c r="B18" s="34" t="s">
        <v>146</v>
      </c>
      <c r="C18" s="27"/>
      <c r="D18" s="27"/>
      <c r="E18" s="15"/>
      <c r="F18" s="1"/>
      <c r="G18" s="13"/>
      <c r="H18" s="13"/>
      <c r="I18" s="15"/>
      <c r="J18" s="1"/>
    </row>
    <row r="19" spans="1:10" ht="12.75">
      <c r="A19" s="1">
        <v>12</v>
      </c>
      <c r="B19" s="34" t="s">
        <v>81</v>
      </c>
      <c r="C19" s="27"/>
      <c r="D19" s="27"/>
      <c r="E19" s="15"/>
      <c r="F19" s="1"/>
      <c r="G19" s="13"/>
      <c r="H19" s="13"/>
      <c r="I19" s="15"/>
      <c r="J19" s="1"/>
    </row>
    <row r="20" spans="1:10" ht="12.75">
      <c r="A20" s="1">
        <v>13</v>
      </c>
      <c r="B20" s="34" t="s">
        <v>82</v>
      </c>
      <c r="C20" s="27"/>
      <c r="D20" s="27"/>
      <c r="E20" s="15"/>
      <c r="F20" s="1"/>
      <c r="G20" s="13"/>
      <c r="H20" s="13"/>
      <c r="I20" s="15"/>
      <c r="J20" s="1"/>
    </row>
    <row r="21" spans="1:10" ht="12.75">
      <c r="A21" s="1">
        <v>14</v>
      </c>
      <c r="B21" s="34" t="s">
        <v>83</v>
      </c>
      <c r="C21" s="27"/>
      <c r="D21" s="27"/>
      <c r="E21" s="15"/>
      <c r="F21" s="1"/>
      <c r="G21" s="13"/>
      <c r="H21" s="13"/>
      <c r="I21" s="15"/>
      <c r="J21" s="1"/>
    </row>
    <row r="22" spans="1:10" ht="12.75">
      <c r="A22" s="1">
        <v>15</v>
      </c>
      <c r="B22" s="34" t="s">
        <v>169</v>
      </c>
      <c r="C22" s="27"/>
      <c r="D22" s="27"/>
      <c r="E22" s="15"/>
      <c r="F22" s="1"/>
      <c r="G22" s="13"/>
      <c r="H22" s="13"/>
      <c r="I22" s="15"/>
      <c r="J22" s="1"/>
    </row>
    <row r="23" spans="1:10" ht="12.75">
      <c r="A23" s="1">
        <v>16</v>
      </c>
      <c r="B23" s="34" t="s">
        <v>84</v>
      </c>
      <c r="C23" s="27">
        <v>3713</v>
      </c>
      <c r="D23" s="27"/>
      <c r="E23" s="15">
        <f>D23/C23*100</f>
        <v>0</v>
      </c>
      <c r="F23" s="1">
        <f>D23-C23</f>
        <v>-3713</v>
      </c>
      <c r="G23" s="13">
        <v>90.3</v>
      </c>
      <c r="H23" s="13"/>
      <c r="I23" s="18">
        <f>H23/G23*100</f>
        <v>0</v>
      </c>
      <c r="J23" s="1">
        <f>H23-G23</f>
        <v>-90.3</v>
      </c>
    </row>
    <row r="24" spans="1:10" ht="12.75">
      <c r="A24" s="1">
        <v>17</v>
      </c>
      <c r="B24" s="34" t="s">
        <v>85</v>
      </c>
      <c r="C24" s="27"/>
      <c r="D24" s="27"/>
      <c r="E24" s="15"/>
      <c r="F24" s="1"/>
      <c r="G24" s="13"/>
      <c r="H24" s="13"/>
      <c r="I24" s="15"/>
      <c r="J24" s="1"/>
    </row>
    <row r="25" spans="1:10" ht="12.75">
      <c r="A25" s="1">
        <v>18</v>
      </c>
      <c r="B25" s="34" t="s">
        <v>151</v>
      </c>
      <c r="C25" s="27">
        <v>53449.5</v>
      </c>
      <c r="D25" s="27">
        <v>57454.7</v>
      </c>
      <c r="E25" s="15">
        <f>D25/C25*100</f>
        <v>107.49342837631784</v>
      </c>
      <c r="F25" s="1">
        <f>D25-C25</f>
        <v>4005.199999999997</v>
      </c>
      <c r="G25" s="13">
        <v>121.1</v>
      </c>
      <c r="H25" s="13">
        <v>128.2</v>
      </c>
      <c r="I25" s="15">
        <v>100.3</v>
      </c>
      <c r="J25" s="1">
        <f>H25-G25</f>
        <v>7.099999999999994</v>
      </c>
    </row>
    <row r="26" spans="1:10" ht="12.75">
      <c r="A26" s="1">
        <v>19</v>
      </c>
      <c r="B26" s="34" t="s">
        <v>86</v>
      </c>
      <c r="C26" s="27"/>
      <c r="D26" s="27"/>
      <c r="E26" s="15"/>
      <c r="F26" s="1"/>
      <c r="G26" s="13"/>
      <c r="H26" s="13"/>
      <c r="I26" s="15"/>
      <c r="J26" s="1"/>
    </row>
    <row r="27" spans="1:10" ht="12.75">
      <c r="A27" s="1">
        <v>20</v>
      </c>
      <c r="B27" s="34" t="s">
        <v>87</v>
      </c>
      <c r="C27" s="27"/>
      <c r="D27" s="27"/>
      <c r="E27" s="15"/>
      <c r="F27" s="1"/>
      <c r="G27" s="13"/>
      <c r="H27" s="13"/>
      <c r="I27" s="15"/>
      <c r="J27" s="1"/>
    </row>
    <row r="28" spans="1:10" ht="12.75">
      <c r="A28" s="1">
        <v>21</v>
      </c>
      <c r="B28" s="34" t="s">
        <v>88</v>
      </c>
      <c r="C28" s="27"/>
      <c r="D28" s="27"/>
      <c r="E28" s="15"/>
      <c r="F28" s="1"/>
      <c r="G28" s="13"/>
      <c r="H28" s="13"/>
      <c r="I28" s="15"/>
      <c r="J28" s="1"/>
    </row>
    <row r="29" spans="1:10" ht="12.75">
      <c r="A29" s="1"/>
      <c r="B29" s="34"/>
      <c r="C29" s="27"/>
      <c r="D29" s="27"/>
      <c r="E29" s="15"/>
      <c r="F29" s="1"/>
      <c r="G29" s="13"/>
      <c r="H29" s="13"/>
      <c r="I29" s="15"/>
      <c r="J29" s="1"/>
    </row>
    <row r="30" spans="1:10" s="11" customFormat="1" ht="12.75">
      <c r="A30" s="9"/>
      <c r="B30" s="9" t="s">
        <v>89</v>
      </c>
      <c r="C30" s="10">
        <f>SUM(C8:C27)</f>
        <v>57162.5</v>
      </c>
      <c r="D30" s="17">
        <f>SUM(D8:D27)</f>
        <v>57454.7</v>
      </c>
      <c r="E30" s="17">
        <f>D30/C30*100</f>
        <v>100.51117428383994</v>
      </c>
      <c r="F30" s="10">
        <f>D30-C30</f>
        <v>292.1999999999971</v>
      </c>
      <c r="G30" s="10">
        <v>118.5</v>
      </c>
      <c r="H30" s="10"/>
      <c r="I30" s="17">
        <f>H30/G30*100</f>
        <v>0</v>
      </c>
      <c r="J30" s="10">
        <f>H30-G30</f>
        <v>-118.5</v>
      </c>
    </row>
    <row r="31" spans="3:9" ht="12.75">
      <c r="C31" s="46" t="s">
        <v>138</v>
      </c>
      <c r="D31" s="90"/>
      <c r="E31" s="46"/>
      <c r="F31" s="26"/>
      <c r="G31" s="26"/>
      <c r="H31" s="26"/>
      <c r="I31" s="26"/>
    </row>
    <row r="32" spans="3:9" ht="12.75">
      <c r="C32" s="26" t="s">
        <v>101</v>
      </c>
      <c r="D32" s="26"/>
      <c r="E32" s="26"/>
      <c r="F32" s="26"/>
      <c r="G32" s="26"/>
      <c r="H32" s="26"/>
      <c r="I32" s="26"/>
    </row>
    <row r="34" spans="7:8" ht="12.75">
      <c r="G34" s="37"/>
      <c r="H34" s="37"/>
    </row>
  </sheetData>
  <mergeCells count="10">
    <mergeCell ref="A4:A7"/>
    <mergeCell ref="C4:F4"/>
    <mergeCell ref="G4:J4"/>
    <mergeCell ref="B1:J1"/>
    <mergeCell ref="G3:J3"/>
    <mergeCell ref="C5:C7"/>
    <mergeCell ref="D5:D7"/>
    <mergeCell ref="G5:G7"/>
    <mergeCell ref="H5:H7"/>
    <mergeCell ref="B4:B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2" r:id="rId1"/>
  <colBreaks count="1" manualBreakCount="1">
    <brk id="10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3"/>
  <sheetViews>
    <sheetView view="pageBreakPreview" zoomScale="75" zoomScaleNormal="115" zoomScaleSheetLayoutView="75" workbookViewId="0" topLeftCell="A1">
      <pane xSplit="12" ySplit="5" topLeftCell="O6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AB28" sqref="AB28"/>
    </sheetView>
  </sheetViews>
  <sheetFormatPr defaultColWidth="9.00390625" defaultRowHeight="12.75"/>
  <cols>
    <col min="1" max="1" width="4.375" style="0" customWidth="1"/>
    <col min="2" max="2" width="35.125" style="0" customWidth="1"/>
    <col min="3" max="4" width="10.00390625" style="0" hidden="1" customWidth="1"/>
    <col min="5" max="11" width="9.625" style="0" hidden="1" customWidth="1"/>
    <col min="12" max="12" width="11.125" style="0" hidden="1" customWidth="1"/>
    <col min="16" max="16" width="14.125" style="0" bestFit="1" customWidth="1"/>
    <col min="25" max="25" width="10.75390625" style="0" customWidth="1"/>
    <col min="26" max="26" width="10.625" style="0" customWidth="1"/>
    <col min="27" max="27" width="10.75390625" style="0" customWidth="1"/>
    <col min="28" max="28" width="12.125" style="0" customWidth="1"/>
  </cols>
  <sheetData>
    <row r="1" spans="2:28" ht="15.75">
      <c r="B1" s="231" t="s">
        <v>182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3" spans="1:28" ht="14.25">
      <c r="A3" s="219" t="s">
        <v>38</v>
      </c>
      <c r="B3" s="223" t="s">
        <v>73</v>
      </c>
      <c r="C3" s="268" t="s">
        <v>60</v>
      </c>
      <c r="D3" s="269"/>
      <c r="E3" s="269"/>
      <c r="F3" s="269"/>
      <c r="G3" s="269"/>
      <c r="H3" s="270"/>
      <c r="I3" s="268" t="s">
        <v>61</v>
      </c>
      <c r="J3" s="269"/>
      <c r="K3" s="269"/>
      <c r="L3" s="269"/>
      <c r="M3" s="267" t="s">
        <v>27</v>
      </c>
      <c r="N3" s="267"/>
      <c r="O3" s="267"/>
      <c r="P3" s="267"/>
      <c r="Q3" s="267"/>
      <c r="R3" s="268"/>
      <c r="S3" s="268" t="s">
        <v>60</v>
      </c>
      <c r="T3" s="269"/>
      <c r="U3" s="269"/>
      <c r="V3" s="269"/>
      <c r="W3" s="269"/>
      <c r="X3" s="269"/>
      <c r="Y3" s="267" t="s">
        <v>61</v>
      </c>
      <c r="Z3" s="267"/>
      <c r="AA3" s="267"/>
      <c r="AB3" s="267"/>
    </row>
    <row r="4" spans="1:28" ht="14.25">
      <c r="A4" s="219"/>
      <c r="B4" s="224"/>
      <c r="C4" s="267" t="s">
        <v>29</v>
      </c>
      <c r="D4" s="267"/>
      <c r="E4" s="267"/>
      <c r="F4" s="267" t="s">
        <v>30</v>
      </c>
      <c r="G4" s="267"/>
      <c r="H4" s="267"/>
      <c r="I4" s="267" t="s">
        <v>29</v>
      </c>
      <c r="J4" s="267"/>
      <c r="K4" s="267" t="s">
        <v>30</v>
      </c>
      <c r="L4" s="267"/>
      <c r="M4" s="267" t="s">
        <v>29</v>
      </c>
      <c r="N4" s="267"/>
      <c r="O4" s="267"/>
      <c r="P4" s="267" t="s">
        <v>30</v>
      </c>
      <c r="Q4" s="267"/>
      <c r="R4" s="267"/>
      <c r="S4" s="271" t="s">
        <v>29</v>
      </c>
      <c r="T4" s="271"/>
      <c r="U4" s="271"/>
      <c r="V4" s="271" t="s">
        <v>30</v>
      </c>
      <c r="W4" s="271"/>
      <c r="X4" s="272"/>
      <c r="Y4" s="267" t="s">
        <v>29</v>
      </c>
      <c r="Z4" s="267"/>
      <c r="AA4" s="267" t="s">
        <v>30</v>
      </c>
      <c r="AB4" s="267"/>
    </row>
    <row r="5" spans="1:28" ht="14.25">
      <c r="A5" s="219"/>
      <c r="B5" s="225"/>
      <c r="C5" s="47" t="s">
        <v>4</v>
      </c>
      <c r="D5" s="47" t="s">
        <v>5</v>
      </c>
      <c r="E5" s="47" t="s">
        <v>31</v>
      </c>
      <c r="F5" s="47" t="s">
        <v>4</v>
      </c>
      <c r="G5" s="47" t="s">
        <v>5</v>
      </c>
      <c r="H5" s="47" t="s">
        <v>31</v>
      </c>
      <c r="I5" s="47" t="s">
        <v>4</v>
      </c>
      <c r="J5" s="47" t="s">
        <v>5</v>
      </c>
      <c r="K5" s="47" t="s">
        <v>4</v>
      </c>
      <c r="L5" s="47" t="s">
        <v>5</v>
      </c>
      <c r="M5" s="47">
        <v>2011</v>
      </c>
      <c r="N5" s="47" t="s">
        <v>157</v>
      </c>
      <c r="O5" s="47" t="s">
        <v>31</v>
      </c>
      <c r="P5" s="47" t="s">
        <v>127</v>
      </c>
      <c r="Q5" s="47" t="s">
        <v>157</v>
      </c>
      <c r="R5" s="47" t="s">
        <v>31</v>
      </c>
      <c r="S5" s="47" t="s">
        <v>127</v>
      </c>
      <c r="T5" s="47" t="s">
        <v>157</v>
      </c>
      <c r="U5" s="47" t="s">
        <v>31</v>
      </c>
      <c r="V5" s="47" t="s">
        <v>126</v>
      </c>
      <c r="W5" s="47" t="s">
        <v>157</v>
      </c>
      <c r="X5" s="47" t="s">
        <v>31</v>
      </c>
      <c r="Y5" s="47" t="s">
        <v>126</v>
      </c>
      <c r="Z5" s="47" t="s">
        <v>157</v>
      </c>
      <c r="AA5" s="47" t="s">
        <v>126</v>
      </c>
      <c r="AB5" s="47" t="s">
        <v>158</v>
      </c>
    </row>
    <row r="6" spans="1:28" ht="18" customHeight="1">
      <c r="A6" s="1">
        <v>1</v>
      </c>
      <c r="B6" s="34" t="s">
        <v>74</v>
      </c>
      <c r="C6" s="48"/>
      <c r="D6" s="48"/>
      <c r="E6" s="47">
        <f>D6-C6</f>
        <v>0</v>
      </c>
      <c r="F6" s="48"/>
      <c r="G6" s="48"/>
      <c r="H6" s="47">
        <f>G6-F6</f>
        <v>0</v>
      </c>
      <c r="I6" s="48"/>
      <c r="J6" s="48"/>
      <c r="K6" s="48"/>
      <c r="L6" s="48"/>
      <c r="M6" s="49">
        <v>585</v>
      </c>
      <c r="N6" s="49">
        <v>639</v>
      </c>
      <c r="O6" s="47">
        <f>N6-M6</f>
        <v>54</v>
      </c>
      <c r="P6" s="49">
        <v>359</v>
      </c>
      <c r="Q6" s="49">
        <v>397</v>
      </c>
      <c r="R6" s="47">
        <f>Q6-P6</f>
        <v>38</v>
      </c>
      <c r="S6" s="47">
        <v>480</v>
      </c>
      <c r="T6" s="47">
        <v>576</v>
      </c>
      <c r="U6" s="47">
        <f>T6-S6</f>
        <v>96</v>
      </c>
      <c r="V6" s="47">
        <v>579.4</v>
      </c>
      <c r="W6" s="47">
        <v>520</v>
      </c>
      <c r="X6" s="47">
        <f>W6-V6</f>
        <v>-59.39999999999998</v>
      </c>
      <c r="Y6" s="47">
        <v>82065</v>
      </c>
      <c r="Z6" s="47">
        <v>90163</v>
      </c>
      <c r="AA6" s="47">
        <v>161304</v>
      </c>
      <c r="AB6" s="47">
        <v>130846</v>
      </c>
    </row>
    <row r="7" spans="1:28" ht="18" customHeight="1">
      <c r="A7" s="1">
        <v>2</v>
      </c>
      <c r="B7" s="34" t="s">
        <v>106</v>
      </c>
      <c r="C7" s="48"/>
      <c r="D7" s="48"/>
      <c r="E7" s="47">
        <f aca="true" t="shared" si="0" ref="E7:E26">D7-C7</f>
        <v>0</v>
      </c>
      <c r="F7" s="48"/>
      <c r="G7" s="48"/>
      <c r="H7" s="47">
        <f aca="true" t="shared" si="1" ref="H7:H26">G7-F7</f>
        <v>0</v>
      </c>
      <c r="I7" s="48"/>
      <c r="J7" s="48"/>
      <c r="K7" s="48"/>
      <c r="L7" s="48"/>
      <c r="M7" s="49">
        <v>290</v>
      </c>
      <c r="N7" s="49"/>
      <c r="O7" s="47">
        <f aca="true" t="shared" si="2" ref="O7:O27">N7-M7</f>
        <v>-290</v>
      </c>
      <c r="P7" s="49"/>
      <c r="Q7" s="49"/>
      <c r="R7" s="47">
        <f aca="true" t="shared" si="3" ref="R7:R23">Q7-P7</f>
        <v>0</v>
      </c>
      <c r="S7" s="49">
        <v>39.93</v>
      </c>
      <c r="T7" s="49"/>
      <c r="U7" s="49">
        <f aca="true" t="shared" si="4" ref="U7:U27">T7-S7</f>
        <v>-39.93</v>
      </c>
      <c r="V7" s="49"/>
      <c r="W7" s="49"/>
      <c r="X7" s="49">
        <f>W7-V7</f>
        <v>0</v>
      </c>
      <c r="Y7" s="49">
        <v>13749</v>
      </c>
      <c r="Z7" s="49"/>
      <c r="AA7" s="49"/>
      <c r="AB7" s="49"/>
    </row>
    <row r="8" spans="1:28" ht="18" customHeight="1">
      <c r="A8" s="1">
        <v>3</v>
      </c>
      <c r="B8" s="34" t="s">
        <v>90</v>
      </c>
      <c r="C8" s="48"/>
      <c r="D8" s="48"/>
      <c r="E8" s="47">
        <f t="shared" si="0"/>
        <v>0</v>
      </c>
      <c r="F8" s="48"/>
      <c r="G8" s="48"/>
      <c r="H8" s="47">
        <f t="shared" si="1"/>
        <v>0</v>
      </c>
      <c r="I8" s="48"/>
      <c r="J8" s="48"/>
      <c r="K8" s="48"/>
      <c r="L8" s="48"/>
      <c r="M8" s="49">
        <v>762</v>
      </c>
      <c r="N8" s="49">
        <v>837</v>
      </c>
      <c r="O8" s="47">
        <f t="shared" si="2"/>
        <v>75</v>
      </c>
      <c r="P8" s="49">
        <v>286</v>
      </c>
      <c r="Q8" s="49">
        <v>203</v>
      </c>
      <c r="R8" s="47">
        <f t="shared" si="3"/>
        <v>-83</v>
      </c>
      <c r="S8" s="47">
        <v>152</v>
      </c>
      <c r="T8" s="47">
        <v>184</v>
      </c>
      <c r="U8" s="47">
        <f t="shared" si="4"/>
        <v>32</v>
      </c>
      <c r="V8" s="47">
        <v>65</v>
      </c>
      <c r="W8" s="47">
        <v>69</v>
      </c>
      <c r="X8" s="47">
        <f>W8-V8</f>
        <v>4</v>
      </c>
      <c r="Y8" s="47">
        <v>199953</v>
      </c>
      <c r="Z8" s="47">
        <v>21994</v>
      </c>
      <c r="AA8" s="47">
        <v>22747</v>
      </c>
      <c r="AB8" s="47">
        <v>33946</v>
      </c>
    </row>
    <row r="9" spans="1:28" ht="18" customHeight="1">
      <c r="A9" s="1">
        <v>4</v>
      </c>
      <c r="B9" s="34" t="s">
        <v>75</v>
      </c>
      <c r="C9" s="48"/>
      <c r="D9" s="48"/>
      <c r="E9" s="47">
        <f t="shared" si="0"/>
        <v>0</v>
      </c>
      <c r="F9" s="48"/>
      <c r="G9" s="48"/>
      <c r="H9" s="47">
        <f t="shared" si="1"/>
        <v>0</v>
      </c>
      <c r="I9" s="48"/>
      <c r="J9" s="48"/>
      <c r="K9" s="48"/>
      <c r="L9" s="48"/>
      <c r="M9" s="49">
        <v>386</v>
      </c>
      <c r="N9" s="49"/>
      <c r="O9" s="47">
        <f t="shared" si="2"/>
        <v>-386</v>
      </c>
      <c r="P9" s="49">
        <v>120</v>
      </c>
      <c r="Q9" s="49"/>
      <c r="R9" s="47">
        <f t="shared" si="3"/>
        <v>-120</v>
      </c>
      <c r="S9" s="47">
        <v>4.9</v>
      </c>
      <c r="T9" s="47">
        <v>0.78</v>
      </c>
      <c r="U9" s="47">
        <f t="shared" si="4"/>
        <v>-4.12</v>
      </c>
      <c r="V9" s="47">
        <v>19.42</v>
      </c>
      <c r="W9" s="47">
        <v>24.73</v>
      </c>
      <c r="X9" s="47">
        <f>W9-V9</f>
        <v>5.309999999999999</v>
      </c>
      <c r="Y9" s="47">
        <v>1269</v>
      </c>
      <c r="Z9" s="47"/>
      <c r="AA9" s="47">
        <v>16182</v>
      </c>
      <c r="AB9" s="47"/>
    </row>
    <row r="10" spans="1:28" ht="18" customHeight="1">
      <c r="A10" s="1">
        <v>5</v>
      </c>
      <c r="B10" s="34" t="s">
        <v>76</v>
      </c>
      <c r="C10" s="48"/>
      <c r="D10" s="48"/>
      <c r="E10" s="47">
        <f t="shared" si="0"/>
        <v>0</v>
      </c>
      <c r="F10" s="48"/>
      <c r="G10" s="48"/>
      <c r="H10" s="47">
        <f t="shared" si="1"/>
        <v>0</v>
      </c>
      <c r="I10" s="48"/>
      <c r="J10" s="48"/>
      <c r="K10" s="48"/>
      <c r="L10" s="48"/>
      <c r="M10" s="49"/>
      <c r="N10" s="49"/>
      <c r="O10" s="47">
        <f t="shared" si="2"/>
        <v>0</v>
      </c>
      <c r="P10" s="49">
        <v>138</v>
      </c>
      <c r="Q10" s="49"/>
      <c r="R10" s="47">
        <f t="shared" si="3"/>
        <v>-138</v>
      </c>
      <c r="S10" s="47"/>
      <c r="T10" s="47"/>
      <c r="U10" s="47">
        <f t="shared" si="4"/>
        <v>0</v>
      </c>
      <c r="V10" s="47">
        <v>26.8</v>
      </c>
      <c r="W10" s="47"/>
      <c r="X10" s="47">
        <f aca="true" t="shared" si="5" ref="X10:X27">W10-V10</f>
        <v>-26.8</v>
      </c>
      <c r="Y10" s="47"/>
      <c r="Z10" s="47"/>
      <c r="AA10" s="47">
        <v>19450</v>
      </c>
      <c r="AB10" s="47"/>
    </row>
    <row r="11" spans="1:28" ht="18" customHeight="1">
      <c r="A11" s="1">
        <v>6</v>
      </c>
      <c r="B11" s="34" t="s">
        <v>141</v>
      </c>
      <c r="C11" s="48"/>
      <c r="D11" s="48"/>
      <c r="E11" s="47">
        <f t="shared" si="0"/>
        <v>0</v>
      </c>
      <c r="F11" s="48"/>
      <c r="G11" s="48"/>
      <c r="H11" s="47">
        <f t="shared" si="1"/>
        <v>0</v>
      </c>
      <c r="I11" s="48"/>
      <c r="J11" s="48"/>
      <c r="K11" s="48"/>
      <c r="L11" s="48"/>
      <c r="M11" s="49">
        <v>177</v>
      </c>
      <c r="N11" s="49"/>
      <c r="O11" s="47">
        <f t="shared" si="2"/>
        <v>-177</v>
      </c>
      <c r="P11" s="49">
        <v>216</v>
      </c>
      <c r="Q11" s="49"/>
      <c r="R11" s="47">
        <f t="shared" si="3"/>
        <v>-216</v>
      </c>
      <c r="S11" s="47">
        <v>46.8</v>
      </c>
      <c r="T11" s="47">
        <v>62.5</v>
      </c>
      <c r="U11" s="47">
        <f t="shared" si="4"/>
        <v>15.700000000000003</v>
      </c>
      <c r="V11" s="47">
        <v>35.8</v>
      </c>
      <c r="W11" s="47">
        <v>13.8</v>
      </c>
      <c r="X11" s="47">
        <f t="shared" si="5"/>
        <v>-21.999999999999996</v>
      </c>
      <c r="Y11" s="47">
        <v>26372</v>
      </c>
      <c r="Z11" s="47"/>
      <c r="AA11" s="47">
        <v>16605</v>
      </c>
      <c r="AB11" s="47"/>
    </row>
    <row r="12" spans="1:28" ht="18" customHeight="1">
      <c r="A12" s="1">
        <v>7</v>
      </c>
      <c r="B12" s="34" t="s">
        <v>77</v>
      </c>
      <c r="C12" s="48"/>
      <c r="D12" s="48"/>
      <c r="E12" s="47">
        <f t="shared" si="0"/>
        <v>0</v>
      </c>
      <c r="F12" s="48"/>
      <c r="G12" s="48"/>
      <c r="H12" s="47">
        <f t="shared" si="1"/>
        <v>0</v>
      </c>
      <c r="I12" s="48"/>
      <c r="J12" s="48"/>
      <c r="K12" s="48"/>
      <c r="L12" s="48"/>
      <c r="M12" s="49">
        <v>323</v>
      </c>
      <c r="N12" s="47">
        <v>789</v>
      </c>
      <c r="O12" s="47">
        <f t="shared" si="2"/>
        <v>466</v>
      </c>
      <c r="P12" s="49"/>
      <c r="Q12" s="49"/>
      <c r="R12" s="47">
        <f t="shared" si="3"/>
        <v>0</v>
      </c>
      <c r="S12" s="47"/>
      <c r="T12" s="47">
        <v>1.2</v>
      </c>
      <c r="U12" s="47">
        <f t="shared" si="4"/>
        <v>1.2</v>
      </c>
      <c r="V12" s="47"/>
      <c r="W12" s="47"/>
      <c r="X12" s="47">
        <f t="shared" si="5"/>
        <v>0</v>
      </c>
      <c r="Y12" s="47">
        <v>120</v>
      </c>
      <c r="Z12" s="47">
        <v>152</v>
      </c>
      <c r="AA12" s="47">
        <v>12584</v>
      </c>
      <c r="AB12" s="47"/>
    </row>
    <row r="13" spans="1:28" ht="18" customHeight="1">
      <c r="A13" s="1">
        <v>8</v>
      </c>
      <c r="B13" s="34" t="s">
        <v>78</v>
      </c>
      <c r="C13" s="48"/>
      <c r="D13" s="48"/>
      <c r="E13" s="47">
        <f t="shared" si="0"/>
        <v>0</v>
      </c>
      <c r="F13" s="48"/>
      <c r="G13" s="48"/>
      <c r="H13" s="47">
        <f t="shared" si="1"/>
        <v>0</v>
      </c>
      <c r="I13" s="48"/>
      <c r="J13" s="48"/>
      <c r="K13" s="48"/>
      <c r="L13" s="48"/>
      <c r="M13" s="49">
        <v>585</v>
      </c>
      <c r="N13" s="49">
        <v>601</v>
      </c>
      <c r="O13" s="47">
        <f t="shared" si="2"/>
        <v>16</v>
      </c>
      <c r="P13" s="49"/>
      <c r="Q13" s="49"/>
      <c r="R13" s="47">
        <f t="shared" si="3"/>
        <v>0</v>
      </c>
      <c r="S13" s="13">
        <v>538.76</v>
      </c>
      <c r="T13" s="13">
        <v>639</v>
      </c>
      <c r="U13" s="13">
        <f t="shared" si="4"/>
        <v>100.24000000000001</v>
      </c>
      <c r="V13" s="13"/>
      <c r="W13" s="13"/>
      <c r="X13" s="13">
        <f t="shared" si="5"/>
        <v>0</v>
      </c>
      <c r="Y13" s="13">
        <v>92098</v>
      </c>
      <c r="Z13" s="13">
        <v>106258</v>
      </c>
      <c r="AA13" s="13"/>
      <c r="AB13" s="13"/>
    </row>
    <row r="14" spans="1:28" ht="18" customHeight="1">
      <c r="A14" s="1">
        <v>9</v>
      </c>
      <c r="B14" s="34" t="s">
        <v>140</v>
      </c>
      <c r="C14" s="48"/>
      <c r="D14" s="48"/>
      <c r="E14" s="47">
        <f t="shared" si="0"/>
        <v>0</v>
      </c>
      <c r="F14" s="48"/>
      <c r="G14" s="48"/>
      <c r="H14" s="47">
        <f t="shared" si="1"/>
        <v>0</v>
      </c>
      <c r="I14" s="48"/>
      <c r="J14" s="48"/>
      <c r="K14" s="48"/>
      <c r="L14" s="48"/>
      <c r="M14" s="49">
        <v>592</v>
      </c>
      <c r="N14" s="49">
        <v>458</v>
      </c>
      <c r="O14" s="47">
        <f t="shared" si="2"/>
        <v>-134</v>
      </c>
      <c r="P14" s="49"/>
      <c r="Q14" s="49"/>
      <c r="R14" s="47">
        <f t="shared" si="3"/>
        <v>0</v>
      </c>
      <c r="S14" s="47">
        <v>155.5</v>
      </c>
      <c r="T14" s="47">
        <v>141.3</v>
      </c>
      <c r="U14" s="47">
        <f t="shared" si="4"/>
        <v>-14.199999999999989</v>
      </c>
      <c r="V14" s="47"/>
      <c r="W14" s="47"/>
      <c r="X14" s="47">
        <f t="shared" si="5"/>
        <v>0</v>
      </c>
      <c r="Y14" s="47">
        <v>26250</v>
      </c>
      <c r="Z14" s="47">
        <v>30864</v>
      </c>
      <c r="AA14" s="47"/>
      <c r="AB14" s="47"/>
    </row>
    <row r="15" spans="1:28" ht="18" customHeight="1">
      <c r="A15" s="1">
        <v>10</v>
      </c>
      <c r="B15" s="34" t="s">
        <v>79</v>
      </c>
      <c r="C15" s="48"/>
      <c r="D15" s="48"/>
      <c r="E15" s="47">
        <f t="shared" si="0"/>
        <v>0</v>
      </c>
      <c r="F15" s="48"/>
      <c r="G15" s="48"/>
      <c r="H15" s="47">
        <f t="shared" si="1"/>
        <v>0</v>
      </c>
      <c r="I15" s="48"/>
      <c r="J15" s="48"/>
      <c r="K15" s="48"/>
      <c r="L15" s="48"/>
      <c r="M15" s="49">
        <v>607</v>
      </c>
      <c r="N15" s="49">
        <v>449</v>
      </c>
      <c r="O15" s="47">
        <f t="shared" si="2"/>
        <v>-158</v>
      </c>
      <c r="P15" s="49"/>
      <c r="Q15" s="49"/>
      <c r="R15" s="47">
        <f t="shared" si="3"/>
        <v>0</v>
      </c>
      <c r="S15" s="47">
        <v>335.7</v>
      </c>
      <c r="T15" s="47">
        <v>369.01</v>
      </c>
      <c r="U15" s="47">
        <f t="shared" si="4"/>
        <v>33.31</v>
      </c>
      <c r="V15" s="47"/>
      <c r="W15" s="47"/>
      <c r="X15" s="47">
        <f t="shared" si="5"/>
        <v>0</v>
      </c>
      <c r="Y15" s="47">
        <v>55336</v>
      </c>
      <c r="Z15" s="47">
        <v>82159</v>
      </c>
      <c r="AA15" s="47"/>
      <c r="AB15" s="47"/>
    </row>
    <row r="16" spans="1:28" s="16" customFormat="1" ht="18" customHeight="1">
      <c r="A16" s="13">
        <v>11</v>
      </c>
      <c r="B16" s="34" t="s">
        <v>146</v>
      </c>
      <c r="C16" s="50"/>
      <c r="D16" s="50"/>
      <c r="E16" s="49">
        <v>0</v>
      </c>
      <c r="F16" s="50"/>
      <c r="G16" s="50"/>
      <c r="H16" s="49">
        <v>0</v>
      </c>
      <c r="I16" s="50"/>
      <c r="J16" s="50"/>
      <c r="K16" s="50"/>
      <c r="L16" s="50"/>
      <c r="M16" s="49"/>
      <c r="N16" s="49"/>
      <c r="O16" s="47">
        <f t="shared" si="2"/>
        <v>0</v>
      </c>
      <c r="P16" s="49"/>
      <c r="Q16" s="49"/>
      <c r="R16" s="49">
        <f t="shared" si="3"/>
        <v>0</v>
      </c>
      <c r="S16" s="49"/>
      <c r="T16" s="49"/>
      <c r="U16" s="49">
        <f>T16-S16</f>
        <v>0</v>
      </c>
      <c r="V16" s="49"/>
      <c r="W16" s="49"/>
      <c r="X16" s="49">
        <f>W16-V16</f>
        <v>0</v>
      </c>
      <c r="Y16" s="49"/>
      <c r="Z16" s="49"/>
      <c r="AA16" s="49"/>
      <c r="AB16" s="49"/>
    </row>
    <row r="17" spans="1:28" ht="18" customHeight="1">
      <c r="A17" s="1">
        <v>12</v>
      </c>
      <c r="B17" s="34" t="s">
        <v>81</v>
      </c>
      <c r="C17" s="48"/>
      <c r="D17" s="48"/>
      <c r="E17" s="49">
        <f>D17-C17</f>
        <v>0</v>
      </c>
      <c r="F17" s="48"/>
      <c r="G17" s="48"/>
      <c r="H17" s="49">
        <f>G17-F17</f>
        <v>0</v>
      </c>
      <c r="I17" s="48"/>
      <c r="J17" s="48"/>
      <c r="K17" s="48"/>
      <c r="L17" s="48"/>
      <c r="M17" s="49">
        <v>144</v>
      </c>
      <c r="N17" s="49"/>
      <c r="O17" s="47">
        <f t="shared" si="2"/>
        <v>-144</v>
      </c>
      <c r="P17" s="49"/>
      <c r="Q17" s="49"/>
      <c r="R17" s="49">
        <f t="shared" si="3"/>
        <v>0</v>
      </c>
      <c r="S17" s="47">
        <v>4.3</v>
      </c>
      <c r="T17" s="47"/>
      <c r="U17" s="47">
        <f t="shared" si="4"/>
        <v>-4.3</v>
      </c>
      <c r="V17" s="47"/>
      <c r="W17" s="47"/>
      <c r="X17" s="47">
        <f t="shared" si="5"/>
        <v>0</v>
      </c>
      <c r="Y17" s="47">
        <v>2989</v>
      </c>
      <c r="Z17" s="47"/>
      <c r="AA17" s="47"/>
      <c r="AB17" s="47"/>
    </row>
    <row r="18" spans="1:28" ht="18" customHeight="1">
      <c r="A18" s="1">
        <v>13</v>
      </c>
      <c r="B18" s="34" t="s">
        <v>82</v>
      </c>
      <c r="C18" s="48"/>
      <c r="D18" s="48"/>
      <c r="E18" s="49">
        <f t="shared" si="0"/>
        <v>0</v>
      </c>
      <c r="F18" s="48"/>
      <c r="G18" s="48"/>
      <c r="H18" s="49">
        <f t="shared" si="1"/>
        <v>0</v>
      </c>
      <c r="I18" s="48"/>
      <c r="J18" s="48"/>
      <c r="K18" s="48"/>
      <c r="L18" s="48"/>
      <c r="M18" s="49">
        <v>364</v>
      </c>
      <c r="N18" s="49"/>
      <c r="O18" s="47">
        <f t="shared" si="2"/>
        <v>-364</v>
      </c>
      <c r="P18" s="49">
        <v>186</v>
      </c>
      <c r="Q18" s="49"/>
      <c r="R18" s="49">
        <f t="shared" si="3"/>
        <v>-186</v>
      </c>
      <c r="S18" s="47">
        <v>50</v>
      </c>
      <c r="T18" s="47"/>
      <c r="U18" s="47">
        <f t="shared" si="4"/>
        <v>-50</v>
      </c>
      <c r="V18" s="47">
        <v>38</v>
      </c>
      <c r="W18" s="47"/>
      <c r="X18" s="47">
        <f t="shared" si="5"/>
        <v>-38</v>
      </c>
      <c r="Y18" s="47">
        <v>13726</v>
      </c>
      <c r="Z18" s="47"/>
      <c r="AA18" s="47">
        <v>20453</v>
      </c>
      <c r="AB18" s="47"/>
    </row>
    <row r="19" spans="1:28" ht="18" customHeight="1">
      <c r="A19" s="1">
        <v>14</v>
      </c>
      <c r="B19" s="34" t="s">
        <v>153</v>
      </c>
      <c r="C19" s="48"/>
      <c r="D19" s="48"/>
      <c r="E19" s="49">
        <f t="shared" si="0"/>
        <v>0</v>
      </c>
      <c r="F19" s="48"/>
      <c r="G19" s="48"/>
      <c r="H19" s="49">
        <f t="shared" si="1"/>
        <v>0</v>
      </c>
      <c r="I19" s="48"/>
      <c r="J19" s="48"/>
      <c r="K19" s="48"/>
      <c r="L19" s="48"/>
      <c r="M19" s="49"/>
      <c r="N19" s="49">
        <v>815</v>
      </c>
      <c r="O19" s="47">
        <f t="shared" si="2"/>
        <v>815</v>
      </c>
      <c r="P19" s="49"/>
      <c r="Q19" s="49"/>
      <c r="R19" s="49">
        <f t="shared" si="3"/>
        <v>0</v>
      </c>
      <c r="S19" s="47"/>
      <c r="T19" s="47">
        <v>148</v>
      </c>
      <c r="U19" s="47">
        <f t="shared" si="4"/>
        <v>148</v>
      </c>
      <c r="V19" s="47"/>
      <c r="W19" s="47"/>
      <c r="X19" s="47">
        <f t="shared" si="5"/>
        <v>0</v>
      </c>
      <c r="Y19" s="47"/>
      <c r="Z19" s="47">
        <v>18164</v>
      </c>
      <c r="AA19" s="47"/>
      <c r="AB19" s="47"/>
    </row>
    <row r="20" spans="1:28" ht="18" customHeight="1">
      <c r="A20" s="1">
        <v>15</v>
      </c>
      <c r="B20" s="34" t="s">
        <v>148</v>
      </c>
      <c r="C20" s="48"/>
      <c r="D20" s="48"/>
      <c r="E20" s="49">
        <f t="shared" si="0"/>
        <v>0</v>
      </c>
      <c r="F20" s="48"/>
      <c r="G20" s="48"/>
      <c r="H20" s="49">
        <f t="shared" si="1"/>
        <v>0</v>
      </c>
      <c r="I20" s="48"/>
      <c r="J20" s="48"/>
      <c r="K20" s="48"/>
      <c r="L20" s="48"/>
      <c r="M20" s="49"/>
      <c r="N20" s="49"/>
      <c r="O20" s="47">
        <f t="shared" si="2"/>
        <v>0</v>
      </c>
      <c r="P20" s="49"/>
      <c r="Q20" s="49"/>
      <c r="R20" s="49">
        <f t="shared" si="3"/>
        <v>0</v>
      </c>
      <c r="S20" s="47"/>
      <c r="T20" s="47"/>
      <c r="U20" s="47">
        <f t="shared" si="4"/>
        <v>0</v>
      </c>
      <c r="V20" s="47"/>
      <c r="W20" s="47"/>
      <c r="X20" s="47">
        <f t="shared" si="5"/>
        <v>0</v>
      </c>
      <c r="Y20" s="47"/>
      <c r="Z20" s="47"/>
      <c r="AA20" s="47"/>
      <c r="AB20" s="47"/>
    </row>
    <row r="21" spans="1:28" ht="18" customHeight="1">
      <c r="A21" s="1">
        <v>16</v>
      </c>
      <c r="B21" s="34" t="s">
        <v>84</v>
      </c>
      <c r="C21" s="48"/>
      <c r="D21" s="48"/>
      <c r="E21" s="49">
        <f t="shared" si="0"/>
        <v>0</v>
      </c>
      <c r="F21" s="48"/>
      <c r="G21" s="48"/>
      <c r="H21" s="49">
        <f t="shared" si="1"/>
        <v>0</v>
      </c>
      <c r="I21" s="48"/>
      <c r="J21" s="48"/>
      <c r="K21" s="48"/>
      <c r="L21" s="48"/>
      <c r="M21" s="82"/>
      <c r="N21" s="82"/>
      <c r="O21" s="82">
        <f t="shared" si="2"/>
        <v>0</v>
      </c>
      <c r="P21" s="82"/>
      <c r="Q21" s="82"/>
      <c r="R21" s="82">
        <f t="shared" si="3"/>
        <v>0</v>
      </c>
      <c r="S21" s="82"/>
      <c r="T21" s="82"/>
      <c r="U21" s="82">
        <f t="shared" si="4"/>
        <v>0</v>
      </c>
      <c r="V21" s="82"/>
      <c r="W21" s="82"/>
      <c r="X21" s="82">
        <f t="shared" si="5"/>
        <v>0</v>
      </c>
      <c r="Y21" s="82"/>
      <c r="Z21" s="82"/>
      <c r="AA21" s="82"/>
      <c r="AB21" s="82"/>
    </row>
    <row r="22" spans="1:28" ht="18" customHeight="1">
      <c r="A22" s="1">
        <v>17</v>
      </c>
      <c r="B22" s="34" t="s">
        <v>85</v>
      </c>
      <c r="C22" s="48"/>
      <c r="D22" s="48"/>
      <c r="E22" s="49">
        <f t="shared" si="0"/>
        <v>0</v>
      </c>
      <c r="F22" s="48"/>
      <c r="G22" s="48"/>
      <c r="H22" s="49">
        <f t="shared" si="1"/>
        <v>0</v>
      </c>
      <c r="I22" s="48"/>
      <c r="J22" s="48"/>
      <c r="K22" s="48"/>
      <c r="L22" s="48"/>
      <c r="M22" s="49"/>
      <c r="N22" s="49"/>
      <c r="O22" s="47">
        <f t="shared" si="2"/>
        <v>0</v>
      </c>
      <c r="P22" s="49">
        <v>851</v>
      </c>
      <c r="Q22" s="49">
        <v>677</v>
      </c>
      <c r="R22" s="49">
        <f t="shared" si="3"/>
        <v>-174</v>
      </c>
      <c r="S22" s="47"/>
      <c r="T22" s="47"/>
      <c r="U22" s="47">
        <f t="shared" si="4"/>
        <v>0</v>
      </c>
      <c r="V22" s="47">
        <v>5433.5</v>
      </c>
      <c r="W22" s="47">
        <v>6053.55</v>
      </c>
      <c r="X22" s="47">
        <f t="shared" si="5"/>
        <v>620.0500000000002</v>
      </c>
      <c r="Y22" s="47"/>
      <c r="Z22" s="47"/>
      <c r="AA22" s="47">
        <v>638227</v>
      </c>
      <c r="AB22" s="47">
        <v>894687</v>
      </c>
    </row>
    <row r="23" spans="1:28" ht="18" customHeight="1">
      <c r="A23" s="1">
        <v>18</v>
      </c>
      <c r="B23" s="34" t="s">
        <v>151</v>
      </c>
      <c r="C23" s="48"/>
      <c r="D23" s="48"/>
      <c r="E23" s="49">
        <f>D23-C23</f>
        <v>0</v>
      </c>
      <c r="F23" s="48"/>
      <c r="G23" s="48"/>
      <c r="H23" s="49">
        <f t="shared" si="1"/>
        <v>0</v>
      </c>
      <c r="I23" s="48"/>
      <c r="J23" s="48"/>
      <c r="K23" s="48"/>
      <c r="L23" s="48"/>
      <c r="M23" s="49"/>
      <c r="N23" s="49"/>
      <c r="O23" s="47">
        <f t="shared" si="2"/>
        <v>0</v>
      </c>
      <c r="P23" s="49"/>
      <c r="Q23" s="49"/>
      <c r="R23" s="49">
        <f t="shared" si="3"/>
        <v>0</v>
      </c>
      <c r="S23" s="47"/>
      <c r="T23" s="47"/>
      <c r="U23" s="47">
        <f t="shared" si="4"/>
        <v>0</v>
      </c>
      <c r="V23" s="47"/>
      <c r="W23" s="47"/>
      <c r="X23" s="47">
        <f t="shared" si="5"/>
        <v>0</v>
      </c>
      <c r="Y23" s="47"/>
      <c r="Z23" s="47"/>
      <c r="AA23" s="47"/>
      <c r="AB23" s="47"/>
    </row>
    <row r="24" spans="1:28" ht="18" customHeight="1">
      <c r="A24" s="1">
        <v>19</v>
      </c>
      <c r="B24" s="34" t="s">
        <v>86</v>
      </c>
      <c r="C24" s="48"/>
      <c r="D24" s="48"/>
      <c r="E24" s="49">
        <f t="shared" si="0"/>
        <v>0</v>
      </c>
      <c r="F24" s="48"/>
      <c r="G24" s="48"/>
      <c r="H24" s="49">
        <f t="shared" si="1"/>
        <v>0</v>
      </c>
      <c r="I24" s="48"/>
      <c r="J24" s="48"/>
      <c r="K24" s="48"/>
      <c r="L24" s="48"/>
      <c r="M24" s="49">
        <v>658</v>
      </c>
      <c r="N24" s="49">
        <v>767</v>
      </c>
      <c r="O24" s="49">
        <f>N24-M24</f>
        <v>109</v>
      </c>
      <c r="P24" s="49">
        <v>519</v>
      </c>
      <c r="Q24" s="49">
        <v>614</v>
      </c>
      <c r="R24" s="49">
        <f>Q24-P24</f>
        <v>95</v>
      </c>
      <c r="S24" s="49">
        <v>516</v>
      </c>
      <c r="T24" s="49">
        <v>554</v>
      </c>
      <c r="U24" s="49">
        <f t="shared" si="4"/>
        <v>38</v>
      </c>
      <c r="V24" s="49">
        <v>811</v>
      </c>
      <c r="W24" s="49">
        <v>1034</v>
      </c>
      <c r="X24" s="49">
        <f t="shared" si="5"/>
        <v>223</v>
      </c>
      <c r="Y24" s="49">
        <v>78430</v>
      </c>
      <c r="Z24" s="49">
        <v>72224</v>
      </c>
      <c r="AA24" s="49">
        <v>156411</v>
      </c>
      <c r="AB24" s="49">
        <v>168326</v>
      </c>
    </row>
    <row r="25" spans="1:28" ht="18" customHeight="1">
      <c r="A25" s="1">
        <v>20</v>
      </c>
      <c r="B25" s="34" t="s">
        <v>87</v>
      </c>
      <c r="C25" s="48"/>
      <c r="D25" s="48"/>
      <c r="E25" s="49">
        <f t="shared" si="0"/>
        <v>0</v>
      </c>
      <c r="F25" s="48"/>
      <c r="G25" s="48"/>
      <c r="H25" s="49">
        <f t="shared" si="1"/>
        <v>0</v>
      </c>
      <c r="I25" s="48"/>
      <c r="J25" s="48"/>
      <c r="K25" s="48"/>
      <c r="L25" s="48"/>
      <c r="M25" s="49">
        <v>543</v>
      </c>
      <c r="N25" s="49">
        <v>727</v>
      </c>
      <c r="O25" s="47">
        <f t="shared" si="2"/>
        <v>184</v>
      </c>
      <c r="P25" s="49"/>
      <c r="Q25" s="49"/>
      <c r="R25" s="49">
        <f>Q25-P25</f>
        <v>0</v>
      </c>
      <c r="S25" s="47">
        <v>209</v>
      </c>
      <c r="T25" s="47">
        <v>254</v>
      </c>
      <c r="U25" s="47">
        <f t="shared" si="4"/>
        <v>45</v>
      </c>
      <c r="V25" s="47"/>
      <c r="W25" s="47"/>
      <c r="X25" s="47">
        <f t="shared" si="5"/>
        <v>0</v>
      </c>
      <c r="Y25" s="47">
        <v>38467</v>
      </c>
      <c r="Z25" s="47">
        <v>34928</v>
      </c>
      <c r="AA25" s="47"/>
      <c r="AB25" s="47"/>
    </row>
    <row r="26" spans="1:28" ht="18" customHeight="1">
      <c r="A26" s="1">
        <v>21</v>
      </c>
      <c r="B26" s="34" t="s">
        <v>88</v>
      </c>
      <c r="C26" s="48"/>
      <c r="D26" s="48"/>
      <c r="E26" s="49">
        <f t="shared" si="0"/>
        <v>0</v>
      </c>
      <c r="F26" s="48"/>
      <c r="G26" s="48"/>
      <c r="H26" s="49">
        <f t="shared" si="1"/>
        <v>0</v>
      </c>
      <c r="I26" s="48"/>
      <c r="J26" s="48"/>
      <c r="K26" s="48"/>
      <c r="L26" s="48"/>
      <c r="M26" s="49"/>
      <c r="N26" s="49"/>
      <c r="O26" s="47">
        <f t="shared" si="2"/>
        <v>0</v>
      </c>
      <c r="P26" s="49">
        <v>242</v>
      </c>
      <c r="Q26" s="49">
        <v>403</v>
      </c>
      <c r="R26" s="49">
        <f>Q26-P26</f>
        <v>161</v>
      </c>
      <c r="S26" s="47"/>
      <c r="T26" s="47"/>
      <c r="U26" s="47">
        <f t="shared" si="4"/>
        <v>0</v>
      </c>
      <c r="V26" s="47">
        <v>1544.2</v>
      </c>
      <c r="W26" s="47">
        <v>2297.09</v>
      </c>
      <c r="X26" s="47">
        <f t="shared" si="5"/>
        <v>752.8900000000001</v>
      </c>
      <c r="Y26" s="47"/>
      <c r="Z26" s="47"/>
      <c r="AA26" s="47">
        <v>637272</v>
      </c>
      <c r="AB26" s="47">
        <v>570202</v>
      </c>
    </row>
    <row r="27" spans="1:28" s="11" customFormat="1" ht="18" customHeight="1">
      <c r="A27" s="9">
        <v>22</v>
      </c>
      <c r="B27" s="11" t="s">
        <v>103</v>
      </c>
      <c r="M27" s="108">
        <v>52</v>
      </c>
      <c r="N27" s="10"/>
      <c r="O27" s="47">
        <f t="shared" si="2"/>
        <v>-52</v>
      </c>
      <c r="P27" s="9">
        <v>121</v>
      </c>
      <c r="Q27" s="10"/>
      <c r="R27" s="10">
        <f>Q27-P27</f>
        <v>-121</v>
      </c>
      <c r="S27" s="9">
        <v>4</v>
      </c>
      <c r="T27" s="10"/>
      <c r="U27" s="47">
        <f t="shared" si="4"/>
        <v>-4</v>
      </c>
      <c r="V27" s="9">
        <v>42</v>
      </c>
      <c r="W27" s="10"/>
      <c r="X27" s="47">
        <f t="shared" si="5"/>
        <v>-42</v>
      </c>
      <c r="Y27" s="9">
        <v>7701</v>
      </c>
      <c r="Z27" s="10"/>
      <c r="AA27" s="9">
        <v>34584</v>
      </c>
      <c r="AB27" s="10"/>
    </row>
    <row r="28" spans="1:28" s="11" customFormat="1" ht="18" customHeight="1">
      <c r="A28" s="108">
        <v>23</v>
      </c>
      <c r="B28" s="11" t="s">
        <v>147</v>
      </c>
      <c r="M28" s="108"/>
      <c r="N28" s="10"/>
      <c r="O28" s="47"/>
      <c r="P28" s="9"/>
      <c r="Q28" s="10">
        <v>290</v>
      </c>
      <c r="R28" s="10"/>
      <c r="S28" s="9"/>
      <c r="T28" s="10"/>
      <c r="U28" s="47"/>
      <c r="V28" s="9"/>
      <c r="W28" s="10">
        <v>67.47</v>
      </c>
      <c r="X28" s="47"/>
      <c r="Y28" s="9"/>
      <c r="Z28" s="10"/>
      <c r="AA28" s="9"/>
      <c r="AB28" s="10">
        <v>23210</v>
      </c>
    </row>
    <row r="29" spans="1:28" s="11" customFormat="1" ht="18" customHeight="1">
      <c r="A29" s="108">
        <v>24</v>
      </c>
      <c r="B29" s="10" t="s">
        <v>115</v>
      </c>
      <c r="M29" s="108"/>
      <c r="N29" s="10"/>
      <c r="O29" s="47"/>
      <c r="P29" s="9"/>
      <c r="Q29" s="10"/>
      <c r="R29" s="10"/>
      <c r="S29" s="9"/>
      <c r="T29" s="10"/>
      <c r="U29" s="47"/>
      <c r="V29" s="9"/>
      <c r="W29" s="10"/>
      <c r="X29" s="47"/>
      <c r="Y29" s="9"/>
      <c r="Z29" s="10"/>
      <c r="AA29" s="9"/>
      <c r="AB29" s="10"/>
    </row>
    <row r="30" spans="1:28" s="11" customFormat="1" ht="18" customHeight="1">
      <c r="A30" s="108">
        <v>25</v>
      </c>
      <c r="B30" s="11" t="s">
        <v>114</v>
      </c>
      <c r="M30" s="108"/>
      <c r="N30" s="10"/>
      <c r="O30" s="47"/>
      <c r="P30" s="9"/>
      <c r="Q30" s="10"/>
      <c r="R30" s="10"/>
      <c r="S30" s="9"/>
      <c r="T30" s="10"/>
      <c r="U30" s="47"/>
      <c r="V30" s="9"/>
      <c r="W30" s="10"/>
      <c r="X30" s="47"/>
      <c r="Y30" s="9"/>
      <c r="Z30" s="10"/>
      <c r="AA30" s="9"/>
      <c r="AB30" s="10"/>
    </row>
    <row r="31" spans="1:28" s="11" customFormat="1" ht="18" customHeight="1">
      <c r="A31" s="108"/>
      <c r="M31" s="108"/>
      <c r="N31" s="10"/>
      <c r="O31" s="47"/>
      <c r="P31" s="9"/>
      <c r="Q31" s="10"/>
      <c r="R31" s="10"/>
      <c r="S31" s="9"/>
      <c r="T31" s="10"/>
      <c r="U31" s="47"/>
      <c r="V31" s="9"/>
      <c r="W31" s="10"/>
      <c r="X31" s="47"/>
      <c r="Y31" s="9"/>
      <c r="Z31" s="10"/>
      <c r="AA31" s="9"/>
      <c r="AB31" s="10"/>
    </row>
    <row r="32" spans="1:29" ht="18" customHeight="1">
      <c r="A32" s="109"/>
      <c r="B32" s="9" t="s">
        <v>89</v>
      </c>
      <c r="C32" s="48"/>
      <c r="D32" s="48"/>
      <c r="E32" s="76">
        <f>D32-C32</f>
        <v>0</v>
      </c>
      <c r="F32" s="48"/>
      <c r="G32" s="48"/>
      <c r="H32" s="76">
        <f>G32-F32</f>
        <v>0</v>
      </c>
      <c r="I32" s="48"/>
      <c r="J32" s="48"/>
      <c r="K32" s="48"/>
      <c r="L32" s="48"/>
      <c r="M32" s="76">
        <v>553</v>
      </c>
      <c r="N32" s="76"/>
      <c r="O32" s="76">
        <f>N32-M32</f>
        <v>-553</v>
      </c>
      <c r="P32" s="76">
        <v>495</v>
      </c>
      <c r="Q32" s="76"/>
      <c r="R32" s="67">
        <f>Q32-P32</f>
        <v>-495</v>
      </c>
      <c r="S32" s="76">
        <f>SUM(S6:S30)</f>
        <v>2536.89</v>
      </c>
      <c r="T32" s="76">
        <f>SUM(T6:T30)</f>
        <v>2929.79</v>
      </c>
      <c r="U32" s="76">
        <f>SUM(U6:U30)</f>
        <v>392.9</v>
      </c>
      <c r="V32" s="76">
        <f>SUM(V6:V31)</f>
        <v>8595.12</v>
      </c>
      <c r="W32" s="76">
        <f>SUM(W6:W30)</f>
        <v>10079.64</v>
      </c>
      <c r="X32" s="47">
        <f>W32-V32</f>
        <v>1484.5199999999986</v>
      </c>
      <c r="Y32" s="47">
        <f>SUM(Y6:Y30)</f>
        <v>638525</v>
      </c>
      <c r="Z32" s="76">
        <f>SUM(Z6:Z30)</f>
        <v>456906</v>
      </c>
      <c r="AA32" s="47">
        <f>SUM(AA6:AA30)</f>
        <v>1735819</v>
      </c>
      <c r="AB32" s="76">
        <f>SUM(AB6:AB30)</f>
        <v>1821217</v>
      </c>
      <c r="AC32" s="93"/>
    </row>
    <row r="33" spans="13:17" ht="12.75">
      <c r="M33" s="22"/>
      <c r="N33" s="22"/>
      <c r="O33" s="21"/>
      <c r="P33" s="22"/>
      <c r="Q33" s="22"/>
    </row>
  </sheetData>
  <mergeCells count="18">
    <mergeCell ref="Y3:AB3"/>
    <mergeCell ref="Y4:Z4"/>
    <mergeCell ref="AA4:AB4"/>
    <mergeCell ref="S3:X3"/>
    <mergeCell ref="I4:J4"/>
    <mergeCell ref="K4:L4"/>
    <mergeCell ref="S4:U4"/>
    <mergeCell ref="V4:X4"/>
    <mergeCell ref="B1:AB1"/>
    <mergeCell ref="A3:A5"/>
    <mergeCell ref="M3:R3"/>
    <mergeCell ref="B3:B5"/>
    <mergeCell ref="C4:E4"/>
    <mergeCell ref="C3:H3"/>
    <mergeCell ref="F4:H4"/>
    <mergeCell ref="M4:O4"/>
    <mergeCell ref="P4:R4"/>
    <mergeCell ref="I3:L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4"/>
  <sheetViews>
    <sheetView view="pageBreakPreview" zoomScaleNormal="130" zoomScaleSheetLayoutView="100" workbookViewId="0" topLeftCell="A1">
      <pane xSplit="2" ySplit="5" topLeftCell="C6" activePane="bottomRight" state="frozen"/>
      <selection pane="topLeft" activeCell="A1" sqref="A1:V31"/>
      <selection pane="topRight" activeCell="A1" sqref="A1:V31"/>
      <selection pane="bottomLeft" activeCell="A1" sqref="A1:V31"/>
      <selection pane="bottomRight" activeCell="D25" sqref="D25"/>
    </sheetView>
  </sheetViews>
  <sheetFormatPr defaultColWidth="9.00390625" defaultRowHeight="12.75"/>
  <cols>
    <col min="1" max="1" width="4.125" style="0" customWidth="1"/>
    <col min="2" max="2" width="35.375" style="0" customWidth="1"/>
    <col min="11" max="11" width="9.00390625" style="0" customWidth="1"/>
    <col min="12" max="12" width="8.25390625" style="0" customWidth="1"/>
    <col min="13" max="13" width="9.75390625" style="0" customWidth="1"/>
    <col min="14" max="14" width="10.75390625" style="0" customWidth="1"/>
  </cols>
  <sheetData>
    <row r="2" spans="1:14" ht="15.75">
      <c r="A2" s="231" t="s">
        <v>183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4" spans="1:14" ht="15.75" customHeight="1">
      <c r="A4" s="219" t="s">
        <v>38</v>
      </c>
      <c r="B4" s="223" t="s">
        <v>73</v>
      </c>
      <c r="C4" s="206" t="s">
        <v>44</v>
      </c>
      <c r="D4" s="266"/>
      <c r="E4" s="218"/>
      <c r="F4" s="273" t="s">
        <v>45</v>
      </c>
      <c r="G4" s="273"/>
      <c r="H4" s="273"/>
      <c r="I4" s="273" t="s">
        <v>62</v>
      </c>
      <c r="J4" s="273"/>
      <c r="K4" s="273"/>
      <c r="L4" s="219" t="s">
        <v>58</v>
      </c>
      <c r="M4" s="219"/>
      <c r="N4" s="219"/>
    </row>
    <row r="5" spans="1:14" ht="12.75">
      <c r="A5" s="219"/>
      <c r="B5" s="224"/>
      <c r="C5" s="1" t="s">
        <v>126</v>
      </c>
      <c r="D5" s="1" t="s">
        <v>158</v>
      </c>
      <c r="E5" s="1" t="s">
        <v>43</v>
      </c>
      <c r="F5" s="1" t="s">
        <v>126</v>
      </c>
      <c r="G5" s="1" t="s">
        <v>157</v>
      </c>
      <c r="H5" s="1" t="s">
        <v>59</v>
      </c>
      <c r="I5" s="1" t="s">
        <v>126</v>
      </c>
      <c r="J5" s="1" t="s">
        <v>157</v>
      </c>
      <c r="K5" s="1" t="s">
        <v>43</v>
      </c>
      <c r="L5" s="1" t="s">
        <v>126</v>
      </c>
      <c r="M5" s="1" t="s">
        <v>157</v>
      </c>
      <c r="N5" s="1" t="s">
        <v>43</v>
      </c>
    </row>
    <row r="6" spans="1:14" ht="12.75">
      <c r="A6" s="1">
        <v>1</v>
      </c>
      <c r="B6" s="225"/>
      <c r="C6" s="13"/>
      <c r="D6" s="13"/>
      <c r="E6" s="1">
        <f>D6-C6</f>
        <v>0</v>
      </c>
      <c r="F6" s="13"/>
      <c r="G6" s="13"/>
      <c r="H6" s="13">
        <f>G6-F6</f>
        <v>0</v>
      </c>
      <c r="I6" s="13"/>
      <c r="J6" s="13"/>
      <c r="K6" s="13">
        <f>J6-I6</f>
        <v>0</v>
      </c>
      <c r="L6" s="13"/>
      <c r="M6" s="13"/>
      <c r="N6" s="1">
        <f>M6-L6</f>
        <v>0</v>
      </c>
    </row>
    <row r="7" spans="1:14" ht="12.75">
      <c r="A7" s="1">
        <v>2</v>
      </c>
      <c r="B7" s="34" t="s">
        <v>74</v>
      </c>
      <c r="C7" s="13">
        <v>228</v>
      </c>
      <c r="D7" s="13">
        <v>218</v>
      </c>
      <c r="E7" s="1">
        <f aca="true" t="shared" si="0" ref="E7:E26">D7-C7</f>
        <v>-10</v>
      </c>
      <c r="F7" s="13">
        <v>164</v>
      </c>
      <c r="G7" s="13">
        <v>165</v>
      </c>
      <c r="H7" s="13">
        <f aca="true" t="shared" si="1" ref="H7:H26">G7-F7</f>
        <v>1</v>
      </c>
      <c r="I7" s="13">
        <v>34.8</v>
      </c>
      <c r="J7" s="13">
        <v>35.1</v>
      </c>
      <c r="K7" s="13">
        <f aca="true" t="shared" si="2" ref="K7:K26">J7-I7</f>
        <v>0.30000000000000426</v>
      </c>
      <c r="L7" s="13">
        <v>13.6</v>
      </c>
      <c r="M7" s="13">
        <v>11.3</v>
      </c>
      <c r="N7" s="1">
        <f>M7-L7</f>
        <v>-2.299999999999999</v>
      </c>
    </row>
    <row r="8" spans="1:14" ht="12.75">
      <c r="A8" s="1">
        <v>3</v>
      </c>
      <c r="B8" s="34" t="s">
        <v>106</v>
      </c>
      <c r="C8" s="13">
        <v>31</v>
      </c>
      <c r="D8" s="13">
        <v>0</v>
      </c>
      <c r="E8" s="1">
        <v>-26</v>
      </c>
      <c r="F8" s="13">
        <v>28</v>
      </c>
      <c r="G8" s="13">
        <v>0</v>
      </c>
      <c r="H8" s="13">
        <f t="shared" si="1"/>
        <v>-28</v>
      </c>
      <c r="I8" s="13">
        <v>23.3</v>
      </c>
      <c r="J8" s="13"/>
      <c r="K8" s="13">
        <f t="shared" si="2"/>
        <v>-23.3</v>
      </c>
      <c r="L8" s="13">
        <v>2.5</v>
      </c>
      <c r="M8" s="13"/>
      <c r="N8" s="1">
        <f aca="true" t="shared" si="3" ref="N8:N27">M8-L8</f>
        <v>-2.5</v>
      </c>
    </row>
    <row r="9" spans="1:14" ht="12.75">
      <c r="A9" s="1">
        <v>4</v>
      </c>
      <c r="B9" s="34" t="s">
        <v>90</v>
      </c>
      <c r="C9" s="13">
        <v>42</v>
      </c>
      <c r="D9" s="13">
        <v>35</v>
      </c>
      <c r="E9" s="1">
        <f t="shared" si="0"/>
        <v>-7</v>
      </c>
      <c r="F9" s="13">
        <v>35</v>
      </c>
      <c r="G9" s="13">
        <v>25</v>
      </c>
      <c r="H9" s="13">
        <f t="shared" si="1"/>
        <v>-10</v>
      </c>
      <c r="I9" s="13">
        <v>23.6</v>
      </c>
      <c r="J9" s="13">
        <v>16.9</v>
      </c>
      <c r="K9" s="13">
        <f t="shared" si="2"/>
        <v>-6.700000000000003</v>
      </c>
      <c r="L9" s="13">
        <v>4.7</v>
      </c>
      <c r="M9" s="13">
        <v>6.8</v>
      </c>
      <c r="N9" s="1">
        <f t="shared" si="3"/>
        <v>2.0999999999999996</v>
      </c>
    </row>
    <row r="10" spans="1:14" ht="12.75">
      <c r="A10" s="1">
        <v>5</v>
      </c>
      <c r="B10" s="34" t="s">
        <v>75</v>
      </c>
      <c r="C10" s="13">
        <v>0</v>
      </c>
      <c r="D10" s="13">
        <v>2</v>
      </c>
      <c r="E10" s="1">
        <f t="shared" si="0"/>
        <v>2</v>
      </c>
      <c r="F10" s="13">
        <v>0</v>
      </c>
      <c r="G10" s="13">
        <v>2</v>
      </c>
      <c r="H10" s="13">
        <f t="shared" si="1"/>
        <v>2</v>
      </c>
      <c r="I10" s="13"/>
      <c r="J10" s="13">
        <v>10</v>
      </c>
      <c r="K10" s="13">
        <f t="shared" si="2"/>
        <v>10</v>
      </c>
      <c r="L10" s="13"/>
      <c r="M10" s="13">
        <v>0</v>
      </c>
      <c r="N10" s="1">
        <f t="shared" si="3"/>
        <v>0</v>
      </c>
    </row>
    <row r="11" spans="1:14" ht="12.75">
      <c r="A11" s="1">
        <v>6</v>
      </c>
      <c r="B11" s="34" t="s">
        <v>76</v>
      </c>
      <c r="C11" s="13"/>
      <c r="D11" s="13"/>
      <c r="E11" s="1">
        <f t="shared" si="0"/>
        <v>0</v>
      </c>
      <c r="F11" s="13"/>
      <c r="G11" s="13"/>
      <c r="H11" s="13">
        <f t="shared" si="1"/>
        <v>0</v>
      </c>
      <c r="I11" s="13"/>
      <c r="J11" s="13"/>
      <c r="K11" s="13">
        <f t="shared" si="2"/>
        <v>0</v>
      </c>
      <c r="L11" s="13"/>
      <c r="M11" s="13"/>
      <c r="N11" s="1">
        <f t="shared" si="3"/>
        <v>0</v>
      </c>
    </row>
    <row r="12" spans="1:14" ht="12.75">
      <c r="A12" s="1">
        <v>7</v>
      </c>
      <c r="B12" s="34" t="s">
        <v>144</v>
      </c>
      <c r="C12" s="13">
        <v>16</v>
      </c>
      <c r="D12" s="13">
        <v>41</v>
      </c>
      <c r="E12" s="1">
        <f t="shared" si="0"/>
        <v>25</v>
      </c>
      <c r="F12" s="13">
        <v>16</v>
      </c>
      <c r="G12" s="13">
        <v>41</v>
      </c>
      <c r="H12" s="13">
        <f t="shared" si="1"/>
        <v>25</v>
      </c>
      <c r="I12" s="13">
        <v>13.3</v>
      </c>
      <c r="J12" s="13">
        <v>34.2</v>
      </c>
      <c r="K12" s="13">
        <f t="shared" si="2"/>
        <v>20.900000000000002</v>
      </c>
      <c r="L12" s="13">
        <v>0</v>
      </c>
      <c r="M12" s="13">
        <v>0</v>
      </c>
      <c r="N12" s="1">
        <f t="shared" si="3"/>
        <v>0</v>
      </c>
    </row>
    <row r="13" spans="1:14" ht="12.75">
      <c r="A13" s="1">
        <v>8</v>
      </c>
      <c r="B13" s="34" t="s">
        <v>77</v>
      </c>
      <c r="C13" s="13"/>
      <c r="D13" s="13"/>
      <c r="E13" s="1">
        <f t="shared" si="0"/>
        <v>0</v>
      </c>
      <c r="F13" s="13"/>
      <c r="G13" s="13"/>
      <c r="H13" s="13">
        <f t="shared" si="1"/>
        <v>0</v>
      </c>
      <c r="I13" s="13"/>
      <c r="J13" s="13"/>
      <c r="K13" s="13">
        <f t="shared" si="2"/>
        <v>0</v>
      </c>
      <c r="L13" s="13"/>
      <c r="M13" s="13"/>
      <c r="N13" s="1">
        <f t="shared" si="3"/>
        <v>0</v>
      </c>
    </row>
    <row r="14" spans="1:14" ht="12.75">
      <c r="A14" s="1">
        <v>9</v>
      </c>
      <c r="B14" s="34" t="s">
        <v>78</v>
      </c>
      <c r="C14" s="13">
        <v>220</v>
      </c>
      <c r="D14" s="13">
        <v>214</v>
      </c>
      <c r="E14" s="1">
        <f t="shared" si="0"/>
        <v>-6</v>
      </c>
      <c r="F14" s="13">
        <v>165</v>
      </c>
      <c r="G14" s="13">
        <v>156</v>
      </c>
      <c r="H14" s="13">
        <f t="shared" si="1"/>
        <v>-9</v>
      </c>
      <c r="I14" s="13">
        <v>33</v>
      </c>
      <c r="J14" s="13">
        <v>31.2</v>
      </c>
      <c r="K14" s="13">
        <f t="shared" si="2"/>
        <v>-1.8000000000000007</v>
      </c>
      <c r="L14" s="13">
        <v>11</v>
      </c>
      <c r="M14" s="13">
        <v>11.6</v>
      </c>
      <c r="N14" s="1">
        <f t="shared" si="3"/>
        <v>0.5999999999999996</v>
      </c>
    </row>
    <row r="15" spans="1:14" ht="12.75">
      <c r="A15" s="1">
        <v>10</v>
      </c>
      <c r="B15" s="34" t="s">
        <v>140</v>
      </c>
      <c r="C15" s="13">
        <v>56</v>
      </c>
      <c r="D15" s="13">
        <v>71</v>
      </c>
      <c r="E15" s="1">
        <f t="shared" si="0"/>
        <v>15</v>
      </c>
      <c r="F15" s="13">
        <v>34</v>
      </c>
      <c r="G15" s="13">
        <v>43</v>
      </c>
      <c r="H15" s="13">
        <f t="shared" si="1"/>
        <v>9</v>
      </c>
      <c r="I15" s="13">
        <v>31</v>
      </c>
      <c r="J15" s="13">
        <v>39.1</v>
      </c>
      <c r="K15" s="13">
        <f t="shared" si="2"/>
        <v>8.100000000000001</v>
      </c>
      <c r="L15" s="13">
        <v>20</v>
      </c>
      <c r="M15" s="13">
        <v>25.5</v>
      </c>
      <c r="N15" s="1">
        <f t="shared" si="3"/>
        <v>5.5</v>
      </c>
    </row>
    <row r="16" spans="1:14" ht="12.75">
      <c r="A16" s="1">
        <v>11</v>
      </c>
      <c r="B16" s="34" t="s">
        <v>79</v>
      </c>
      <c r="C16" s="13">
        <v>175</v>
      </c>
      <c r="D16" s="13">
        <v>173</v>
      </c>
      <c r="E16" s="1">
        <f t="shared" si="0"/>
        <v>-2</v>
      </c>
      <c r="F16" s="13">
        <v>133</v>
      </c>
      <c r="G16" s="13">
        <v>150</v>
      </c>
      <c r="H16" s="13">
        <f t="shared" si="1"/>
        <v>17</v>
      </c>
      <c r="I16" s="13">
        <v>30</v>
      </c>
      <c r="J16" s="13">
        <v>33.3</v>
      </c>
      <c r="K16" s="13">
        <f t="shared" si="2"/>
        <v>3.299999999999997</v>
      </c>
      <c r="L16" s="13">
        <v>9.4</v>
      </c>
      <c r="M16" s="13">
        <v>5.1</v>
      </c>
      <c r="N16" s="1">
        <f>M16-L16</f>
        <v>-4.300000000000001</v>
      </c>
    </row>
    <row r="17" spans="1:14" ht="12.75">
      <c r="A17" s="1">
        <v>12</v>
      </c>
      <c r="B17" s="34" t="s">
        <v>80</v>
      </c>
      <c r="C17" s="13"/>
      <c r="D17" s="13"/>
      <c r="E17" s="1">
        <f t="shared" si="0"/>
        <v>0</v>
      </c>
      <c r="F17" s="13"/>
      <c r="G17" s="13"/>
      <c r="H17" s="13">
        <f t="shared" si="1"/>
        <v>0</v>
      </c>
      <c r="I17" s="13"/>
      <c r="J17" s="13"/>
      <c r="K17" s="13">
        <f t="shared" si="2"/>
        <v>0</v>
      </c>
      <c r="L17" s="13"/>
      <c r="M17" s="13"/>
      <c r="N17" s="1">
        <f t="shared" si="3"/>
        <v>0</v>
      </c>
    </row>
    <row r="18" spans="1:14" ht="12.75">
      <c r="A18" s="1">
        <v>13</v>
      </c>
      <c r="B18" s="34" t="s">
        <v>81</v>
      </c>
      <c r="C18" s="13">
        <v>16</v>
      </c>
      <c r="D18" s="13"/>
      <c r="E18" s="1">
        <f t="shared" si="0"/>
        <v>-16</v>
      </c>
      <c r="F18" s="13">
        <v>16</v>
      </c>
      <c r="G18" s="13"/>
      <c r="H18" s="13">
        <f t="shared" si="1"/>
        <v>-16</v>
      </c>
      <c r="I18" s="13">
        <v>42</v>
      </c>
      <c r="J18" s="13"/>
      <c r="K18" s="13">
        <f t="shared" si="2"/>
        <v>-42</v>
      </c>
      <c r="L18" s="13"/>
      <c r="M18" s="13"/>
      <c r="N18" s="1">
        <f t="shared" si="3"/>
        <v>0</v>
      </c>
    </row>
    <row r="19" spans="1:14" ht="12.75">
      <c r="A19" s="1">
        <v>14</v>
      </c>
      <c r="B19" s="34" t="s">
        <v>82</v>
      </c>
      <c r="C19" s="13">
        <v>23</v>
      </c>
      <c r="D19" s="13"/>
      <c r="E19" s="1">
        <f t="shared" si="0"/>
        <v>-23</v>
      </c>
      <c r="F19" s="13">
        <v>23</v>
      </c>
      <c r="G19" s="13"/>
      <c r="H19" s="13">
        <f t="shared" si="1"/>
        <v>-23</v>
      </c>
      <c r="I19" s="13">
        <v>15.9</v>
      </c>
      <c r="J19" s="13"/>
      <c r="K19" s="13">
        <f t="shared" si="2"/>
        <v>-15.9</v>
      </c>
      <c r="L19" s="13">
        <v>8.3</v>
      </c>
      <c r="M19" s="13"/>
      <c r="N19" s="1">
        <f t="shared" si="3"/>
        <v>-8.3</v>
      </c>
    </row>
    <row r="20" spans="1:14" ht="12.75">
      <c r="A20" s="1">
        <v>15</v>
      </c>
      <c r="B20" s="34" t="s">
        <v>154</v>
      </c>
      <c r="C20" s="13"/>
      <c r="D20" s="13">
        <v>3</v>
      </c>
      <c r="E20" s="1">
        <f t="shared" si="0"/>
        <v>3</v>
      </c>
      <c r="F20" s="13"/>
      <c r="G20" s="13"/>
      <c r="H20" s="13">
        <f t="shared" si="1"/>
        <v>0</v>
      </c>
      <c r="I20" s="13"/>
      <c r="J20" s="13"/>
      <c r="K20" s="13">
        <f t="shared" si="2"/>
        <v>0</v>
      </c>
      <c r="L20" s="13"/>
      <c r="M20" s="13"/>
      <c r="N20" s="1">
        <f t="shared" si="3"/>
        <v>0</v>
      </c>
    </row>
    <row r="21" spans="1:14" s="78" customFormat="1" ht="12.75">
      <c r="A21" s="13">
        <v>16</v>
      </c>
      <c r="B21" s="34" t="s">
        <v>169</v>
      </c>
      <c r="C21" s="81"/>
      <c r="D21" s="81"/>
      <c r="E21" s="81">
        <f t="shared" si="0"/>
        <v>0</v>
      </c>
      <c r="F21" s="81"/>
      <c r="G21" s="81"/>
      <c r="H21" s="81">
        <f t="shared" si="1"/>
        <v>0</v>
      </c>
      <c r="I21" s="81"/>
      <c r="J21" s="81"/>
      <c r="K21" s="81">
        <f t="shared" si="2"/>
        <v>0</v>
      </c>
      <c r="L21" s="81"/>
      <c r="M21" s="81"/>
      <c r="N21" s="81">
        <f t="shared" si="3"/>
        <v>0</v>
      </c>
    </row>
    <row r="22" spans="1:14" ht="12.75">
      <c r="A22" s="1">
        <v>17</v>
      </c>
      <c r="B22" s="34" t="s">
        <v>84</v>
      </c>
      <c r="C22" s="13"/>
      <c r="D22" s="13"/>
      <c r="E22" s="1">
        <f t="shared" si="0"/>
        <v>0</v>
      </c>
      <c r="F22" s="13"/>
      <c r="G22" s="13"/>
      <c r="H22" s="13">
        <f t="shared" si="1"/>
        <v>0</v>
      </c>
      <c r="I22" s="13"/>
      <c r="J22" s="13"/>
      <c r="K22" s="13">
        <f t="shared" si="2"/>
        <v>0</v>
      </c>
      <c r="L22" s="13"/>
      <c r="M22" s="13"/>
      <c r="N22" s="1">
        <f t="shared" si="3"/>
        <v>0</v>
      </c>
    </row>
    <row r="23" spans="1:14" ht="12.75">
      <c r="A23" s="1">
        <v>18</v>
      </c>
      <c r="B23" s="34" t="s">
        <v>85</v>
      </c>
      <c r="C23" s="13"/>
      <c r="D23" s="13"/>
      <c r="E23" s="1">
        <f t="shared" si="0"/>
        <v>0</v>
      </c>
      <c r="F23" s="13"/>
      <c r="G23" s="13"/>
      <c r="H23" s="13">
        <f t="shared" si="1"/>
        <v>0</v>
      </c>
      <c r="I23" s="13"/>
      <c r="J23" s="13"/>
      <c r="K23" s="13">
        <f t="shared" si="2"/>
        <v>0</v>
      </c>
      <c r="L23" s="13"/>
      <c r="M23" s="13"/>
      <c r="N23" s="1">
        <f t="shared" si="3"/>
        <v>0</v>
      </c>
    </row>
    <row r="24" spans="1:14" ht="12.75">
      <c r="A24" s="1">
        <v>19</v>
      </c>
      <c r="B24" s="34" t="s">
        <v>151</v>
      </c>
      <c r="C24" s="13"/>
      <c r="D24" s="13"/>
      <c r="E24" s="1">
        <f>D24-C24</f>
        <v>0</v>
      </c>
      <c r="F24" s="13"/>
      <c r="G24" s="13"/>
      <c r="H24" s="13">
        <f>G24-F24</f>
        <v>0</v>
      </c>
      <c r="I24" s="13"/>
      <c r="J24" s="13"/>
      <c r="K24" s="13">
        <f>J24-I24</f>
        <v>0</v>
      </c>
      <c r="L24" s="13"/>
      <c r="M24" s="13"/>
      <c r="N24" s="1">
        <f>M24-L24</f>
        <v>0</v>
      </c>
    </row>
    <row r="25" spans="1:14" ht="12.75">
      <c r="A25" s="1">
        <v>20</v>
      </c>
      <c r="B25" s="34" t="s">
        <v>86</v>
      </c>
      <c r="C25" s="13">
        <v>94</v>
      </c>
      <c r="D25" s="13">
        <v>99</v>
      </c>
      <c r="E25" s="1">
        <f t="shared" si="0"/>
        <v>5</v>
      </c>
      <c r="F25" s="13">
        <v>67</v>
      </c>
      <c r="G25" s="13">
        <v>79</v>
      </c>
      <c r="H25" s="13">
        <f t="shared" si="1"/>
        <v>12</v>
      </c>
      <c r="I25" s="13">
        <v>19.1</v>
      </c>
      <c r="J25" s="13">
        <v>22.6</v>
      </c>
      <c r="K25" s="13">
        <f t="shared" si="2"/>
        <v>3.5</v>
      </c>
      <c r="L25" s="13">
        <v>7.7</v>
      </c>
      <c r="M25" s="13">
        <v>5.7</v>
      </c>
      <c r="N25" s="1">
        <f t="shared" si="3"/>
        <v>-2</v>
      </c>
    </row>
    <row r="26" spans="1:14" ht="12.75">
      <c r="A26" s="1">
        <v>21</v>
      </c>
      <c r="B26" s="34" t="s">
        <v>87</v>
      </c>
      <c r="C26" s="13">
        <v>168</v>
      </c>
      <c r="D26" s="13">
        <v>147</v>
      </c>
      <c r="E26" s="1">
        <f t="shared" si="0"/>
        <v>-21</v>
      </c>
      <c r="F26" s="13">
        <v>114</v>
      </c>
      <c r="G26" s="13">
        <v>102</v>
      </c>
      <c r="H26" s="13">
        <f t="shared" si="1"/>
        <v>-12</v>
      </c>
      <c r="I26" s="13">
        <v>33.2</v>
      </c>
      <c r="J26" s="13">
        <v>28.3</v>
      </c>
      <c r="K26" s="13">
        <f t="shared" si="2"/>
        <v>-4.900000000000002</v>
      </c>
      <c r="L26" s="13">
        <v>15.7</v>
      </c>
      <c r="M26" s="13">
        <v>12.5</v>
      </c>
      <c r="N26" s="1">
        <f t="shared" si="3"/>
        <v>-3.1999999999999993</v>
      </c>
    </row>
    <row r="27" spans="1:14" s="11" customFormat="1" ht="12.75">
      <c r="A27" s="10">
        <v>22</v>
      </c>
      <c r="B27" s="34" t="s">
        <v>88</v>
      </c>
      <c r="C27" s="27"/>
      <c r="D27" s="9"/>
      <c r="E27" s="9"/>
      <c r="F27" s="9"/>
      <c r="G27" s="9"/>
      <c r="H27" s="9"/>
      <c r="I27" s="9"/>
      <c r="J27" s="9"/>
      <c r="K27" s="9"/>
      <c r="L27" s="62"/>
      <c r="M27" s="62"/>
      <c r="N27" s="62">
        <f t="shared" si="3"/>
        <v>0</v>
      </c>
    </row>
    <row r="28" spans="1:14" s="11" customFormat="1" ht="12.75">
      <c r="A28" s="53">
        <v>23</v>
      </c>
      <c r="B28" s="34" t="s">
        <v>113</v>
      </c>
      <c r="C28" s="112"/>
      <c r="D28" s="9"/>
      <c r="E28" s="9"/>
      <c r="F28" s="113"/>
      <c r="G28" s="9"/>
      <c r="H28" s="9"/>
      <c r="I28" s="9"/>
      <c r="J28" s="9"/>
      <c r="K28" s="9"/>
      <c r="L28" s="62"/>
      <c r="M28" s="62"/>
      <c r="N28" s="62"/>
    </row>
    <row r="29" spans="1:14" s="11" customFormat="1" ht="12.75">
      <c r="A29" s="53">
        <v>24</v>
      </c>
      <c r="B29" s="34" t="s">
        <v>110</v>
      </c>
      <c r="C29" s="112"/>
      <c r="D29" s="9"/>
      <c r="E29" s="9"/>
      <c r="F29" s="113"/>
      <c r="G29" s="9"/>
      <c r="H29" s="9"/>
      <c r="I29" s="9"/>
      <c r="J29" s="9"/>
      <c r="K29" s="9"/>
      <c r="L29" s="62"/>
      <c r="M29" s="62"/>
      <c r="N29" s="62"/>
    </row>
    <row r="30" spans="1:14" s="11" customFormat="1" ht="12.75">
      <c r="A30" s="53">
        <v>24</v>
      </c>
      <c r="B30" s="34" t="s">
        <v>114</v>
      </c>
      <c r="C30" s="112"/>
      <c r="D30" s="9"/>
      <c r="E30" s="9"/>
      <c r="F30" s="113"/>
      <c r="G30" s="9"/>
      <c r="H30" s="9"/>
      <c r="I30" s="9"/>
      <c r="J30" s="9"/>
      <c r="K30" s="9"/>
      <c r="L30" s="62"/>
      <c r="M30" s="62"/>
      <c r="N30" s="62"/>
    </row>
    <row r="31" spans="1:14" s="11" customFormat="1" ht="12.75">
      <c r="A31" s="53"/>
      <c r="B31" s="34"/>
      <c r="C31" s="112"/>
      <c r="D31" s="9"/>
      <c r="E31" s="9"/>
      <c r="F31" s="113"/>
      <c r="G31" s="9"/>
      <c r="H31" s="9"/>
      <c r="I31" s="9"/>
      <c r="J31" s="9"/>
      <c r="K31" s="9"/>
      <c r="L31" s="62"/>
      <c r="M31" s="62"/>
      <c r="N31" s="62"/>
    </row>
    <row r="32" spans="2:14" ht="12.75">
      <c r="B32" s="9" t="s">
        <v>89</v>
      </c>
      <c r="C32" s="1">
        <f>SUM(C7:C31)</f>
        <v>1069</v>
      </c>
      <c r="D32" s="1">
        <f>SUM(D7:D31)</f>
        <v>1003</v>
      </c>
      <c r="E32" s="27">
        <v>-24</v>
      </c>
      <c r="F32" s="1">
        <f>SUM(F7:F31)</f>
        <v>795</v>
      </c>
      <c r="G32" s="27">
        <f>SUM(G7:G31)</f>
        <v>763</v>
      </c>
      <c r="H32" s="27">
        <f>G32-F32</f>
        <v>-32</v>
      </c>
      <c r="I32" s="1">
        <v>28</v>
      </c>
      <c r="J32" s="1"/>
      <c r="K32" s="62">
        <f>J32-I32</f>
        <v>-28</v>
      </c>
      <c r="L32" s="1">
        <v>9.6</v>
      </c>
      <c r="M32" s="1"/>
      <c r="N32" s="111">
        <v>15</v>
      </c>
    </row>
    <row r="33" spans="9:14" ht="12.75">
      <c r="I33" s="23"/>
      <c r="J33" s="23"/>
      <c r="K33" s="69"/>
      <c r="L33" s="23"/>
      <c r="M33" s="23"/>
      <c r="N33" s="70"/>
    </row>
    <row r="34" spans="9:14" ht="12.75">
      <c r="I34" s="23"/>
      <c r="J34" s="23"/>
      <c r="K34" s="69"/>
      <c r="L34" s="23"/>
      <c r="M34" s="23"/>
      <c r="N34" s="70"/>
    </row>
  </sheetData>
  <mergeCells count="7">
    <mergeCell ref="A2:N2"/>
    <mergeCell ref="F4:H4"/>
    <mergeCell ref="I4:K4"/>
    <mergeCell ref="L4:N4"/>
    <mergeCell ref="A4:A5"/>
    <mergeCell ref="C4:E4"/>
    <mergeCell ref="B4:B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aris</cp:lastModifiedBy>
  <cp:lastPrinted>2012-06-05T05:33:44Z</cp:lastPrinted>
  <dcterms:created xsi:type="dcterms:W3CDTF">2009-04-06T13:00:26Z</dcterms:created>
  <dcterms:modified xsi:type="dcterms:W3CDTF">2012-07-05T06:30:36Z</dcterms:modified>
  <cp:category/>
  <cp:version/>
  <cp:contentType/>
  <cp:contentStatus/>
</cp:coreProperties>
</file>